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9696" windowHeight="6792" tabRatio="412" firstSheet="1" activeTab="2"/>
  </bookViews>
  <sheets>
    <sheet name="Synthèse de scénarios 4" sheetId="1" r:id="rId1"/>
    <sheet name="Calculs" sheetId="2" r:id="rId2"/>
    <sheet name="Synthèse résultats" sheetId="3" r:id="rId3"/>
  </sheets>
  <definedNames>
    <definedName name="Bk_1">'Calculs'!$C$65</definedName>
    <definedName name="Bk_2">'Calculs'!$D$65</definedName>
    <definedName name="Bk_4">'Calculs'!$E$65</definedName>
    <definedName name="Bk_6">'Calculs'!$F$65</definedName>
    <definedName name="Bk_8">'Calculs'!$G$65</definedName>
    <definedName name="Co">'Calculs'!$A$11</definedName>
    <definedName name="ConcStrip_1">'Calculs'!$C$36</definedName>
    <definedName name="ConcStrip_2">'Calculs'!$D$36</definedName>
    <definedName name="ConcStrip_4">'Calculs'!$E$36</definedName>
    <definedName name="ConcStrip_6">'Calculs'!$F$36</definedName>
    <definedName name="DR">'Calculs'!$C$4:$H$20</definedName>
    <definedName name="DRM">'Calculs'!$A$8</definedName>
    <definedName name="G36ConcStrip_8">'Calculs'!$G$36</definedName>
    <definedName name="KIA_1">'Calculs'!$C$95</definedName>
    <definedName name="KIA_2">'Calculs'!$D$95</definedName>
    <definedName name="KIA_4">'Calculs'!$E$95</definedName>
    <definedName name="KIA_6">'Calculs'!$F$95</definedName>
    <definedName name="KIA_8">'Calculs'!$G$95</definedName>
    <definedName name="MC">'Calculs'!$B$12:$B$15</definedName>
    <definedName name="Morale">'Calculs'!$A$5</definedName>
    <definedName name="Pin_1">'Calculs'!$C$50</definedName>
    <definedName name="Pin_2">'Calculs'!$D$50</definedName>
    <definedName name="Pin_4">'Calculs'!$E$50</definedName>
    <definedName name="Pin_6">'Calculs'!$F$50</definedName>
    <definedName name="Pin_8">'Calculs'!$G$50</definedName>
    <definedName name="Reduc_1">'Calculs'!$C$80</definedName>
    <definedName name="Reduc_2">'Calculs'!$D$80</definedName>
    <definedName name="Reduc_4">'Calculs'!$E$80</definedName>
    <definedName name="Reduc_6">'Calculs'!$F$80</definedName>
    <definedName name="Reduc_8">'Calculs'!$G$80</definedName>
  </definedNames>
  <calcPr fullCalcOnLoad="1"/>
</workbook>
</file>

<file path=xl/sharedStrings.xml><?xml version="1.0" encoding="utf-8"?>
<sst xmlns="http://schemas.openxmlformats.org/spreadsheetml/2006/main" count="243" uniqueCount="59">
  <si>
    <t>DR</t>
  </si>
  <si>
    <t>Egal</t>
  </si>
  <si>
    <t>Inf</t>
  </si>
  <si>
    <t>Sup</t>
  </si>
  <si>
    <t>Inf ou Egal</t>
  </si>
  <si>
    <t>Morale</t>
  </si>
  <si>
    <t>DRM</t>
  </si>
  <si>
    <t>MC</t>
  </si>
  <si>
    <t>IFT1</t>
  </si>
  <si>
    <t>MC1</t>
  </si>
  <si>
    <t>MC2</t>
  </si>
  <si>
    <t>MC3</t>
  </si>
  <si>
    <t>somme</t>
  </si>
  <si>
    <t>Cow</t>
  </si>
  <si>
    <t>Concealment loss</t>
  </si>
  <si>
    <t>IFT2</t>
  </si>
  <si>
    <t>IFT4</t>
  </si>
  <si>
    <t>IFT6</t>
  </si>
  <si>
    <t>Concealment Strip</t>
  </si>
  <si>
    <t>IFT 8</t>
  </si>
  <si>
    <t>Pin</t>
  </si>
  <si>
    <t>Sup&lt;&gt;12</t>
  </si>
  <si>
    <t>Broke</t>
  </si>
  <si>
    <t>Broken</t>
  </si>
  <si>
    <t>Co</t>
  </si>
  <si>
    <t>Bk_1</t>
  </si>
  <si>
    <t>Bk_2</t>
  </si>
  <si>
    <t>Bk_4</t>
  </si>
  <si>
    <t>Bk_6</t>
  </si>
  <si>
    <t>Bk_8</t>
  </si>
  <si>
    <t>Créé par P. Sajkiewicz  le 26/05/98
Modifié par: P. Sajkiewicz  le 26/05/98</t>
  </si>
  <si>
    <t>Créé par P. Sajkiewicz  le 26/05/98</t>
  </si>
  <si>
    <t>Synthèse de scénarios</t>
  </si>
  <si>
    <t>Redu</t>
  </si>
  <si>
    <t>Reduction</t>
  </si>
  <si>
    <t>KIA</t>
  </si>
  <si>
    <t>Au moins Bk</t>
  </si>
  <si>
    <t>Pin_1</t>
  </si>
  <si>
    <t>Pin_2</t>
  </si>
  <si>
    <t>Pin_4</t>
  </si>
  <si>
    <t>Pin_6</t>
  </si>
  <si>
    <t>Pin_8</t>
  </si>
  <si>
    <t>Cellules variables :</t>
  </si>
  <si>
    <t>Cellules résultantes :</t>
  </si>
  <si>
    <t>ConcStrip_1</t>
  </si>
  <si>
    <t>ConcStrip_2</t>
  </si>
  <si>
    <t>ConcStrip_4</t>
  </si>
  <si>
    <t>ConcStrip_6</t>
  </si>
  <si>
    <t>ConcStrip_8</t>
  </si>
  <si>
    <t>Reduc_1</t>
  </si>
  <si>
    <t>Reduc_2</t>
  </si>
  <si>
    <t>Reduc_4</t>
  </si>
  <si>
    <t>Reduc_6</t>
  </si>
  <si>
    <t>Reduc_8</t>
  </si>
  <si>
    <t>KIA_1</t>
  </si>
  <si>
    <t>KIA_2</t>
  </si>
  <si>
    <t>KIA_4</t>
  </si>
  <si>
    <t>KIA_6</t>
  </si>
  <si>
    <t>KIA_8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</si>
</sst>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00000000000000%"/>
  </numFmts>
  <fonts count="6">
    <font>
      <sz val="12"/>
      <name val="Times New Roman"/>
      <family val="0"/>
    </font>
    <font>
      <b/>
      <sz val="14"/>
      <color indexed="9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18"/>
      <name val="Times New Roman"/>
      <family val="0"/>
    </font>
    <font>
      <sz val="11"/>
      <color indexed="9"/>
      <name val="Times New Roman"/>
      <family val="0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Border="1" applyAlignment="1">
      <alignment/>
    </xf>
    <xf numFmtId="172" fontId="0" fillId="0" borderId="1" xfId="0" applyNumberForma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0" fillId="4" borderId="0" xfId="0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72" fontId="0" fillId="0" borderId="4" xfId="0" applyNumberFormat="1" applyFill="1" applyBorder="1" applyAlignment="1">
      <alignment horizontal="center"/>
    </xf>
    <xf numFmtId="172" fontId="0" fillId="0" borderId="4" xfId="0" applyNumberFormat="1" applyFill="1" applyBorder="1" applyAlignment="1">
      <alignment/>
    </xf>
    <xf numFmtId="172" fontId="0" fillId="0" borderId="5" xfId="0" applyNumberFormat="1" applyFill="1" applyBorder="1" applyAlignment="1">
      <alignment horizontal="center"/>
    </xf>
    <xf numFmtId="172" fontId="0" fillId="0" borderId="3" xfId="0" applyNumberFormat="1" applyFill="1" applyBorder="1" applyAlignment="1">
      <alignment horizontal="center"/>
    </xf>
    <xf numFmtId="172" fontId="0" fillId="0" borderId="6" xfId="0" applyNumberForma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4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0" fillId="0" borderId="7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AG67"/>
  <sheetViews>
    <sheetView showGridLines="0" zoomScale="50" zoomScaleNormal="50" workbookViewId="0" topLeftCell="A1">
      <selection activeCell="J50" sqref="J50"/>
    </sheetView>
  </sheetViews>
  <sheetFormatPr defaultColWidth="11.00390625" defaultRowHeight="15.75" outlineLevelRow="1" outlineLevelCol="1"/>
  <cols>
    <col min="3" max="3" width="15.50390625" style="0" bestFit="1" customWidth="1"/>
    <col min="4" max="33" width="13.75390625" style="0" bestFit="1" customWidth="1" outlineLevel="1"/>
  </cols>
  <sheetData>
    <row r="1" ht="15.75" thickBot="1"/>
    <row r="2" spans="2:33" ht="17.25" collapsed="1">
      <c r="B2" s="12" t="s">
        <v>32</v>
      </c>
      <c r="C2" s="1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ht="40.5" hidden="1" outlineLevel="1">
      <c r="B3" s="13"/>
      <c r="C3" s="13"/>
      <c r="D3" s="11" t="s">
        <v>30</v>
      </c>
      <c r="E3" s="11" t="s">
        <v>30</v>
      </c>
      <c r="F3" s="11" t="s">
        <v>30</v>
      </c>
      <c r="G3" s="11" t="s">
        <v>30</v>
      </c>
      <c r="H3" s="11" t="s">
        <v>30</v>
      </c>
      <c r="I3" s="11" t="s">
        <v>31</v>
      </c>
      <c r="J3" s="11" t="s">
        <v>31</v>
      </c>
      <c r="K3" s="11" t="s">
        <v>31</v>
      </c>
      <c r="L3" s="11" t="s">
        <v>31</v>
      </c>
      <c r="M3" s="11" t="s">
        <v>31</v>
      </c>
      <c r="N3" s="11" t="s">
        <v>31</v>
      </c>
      <c r="O3" s="11" t="s">
        <v>31</v>
      </c>
      <c r="P3" s="11" t="s">
        <v>31</v>
      </c>
      <c r="Q3" s="11" t="s">
        <v>31</v>
      </c>
      <c r="R3" s="11" t="s">
        <v>31</v>
      </c>
      <c r="S3" s="11" t="s">
        <v>31</v>
      </c>
      <c r="T3" s="11" t="s">
        <v>31</v>
      </c>
      <c r="U3" s="11" t="s">
        <v>31</v>
      </c>
      <c r="V3" s="11" t="s">
        <v>31</v>
      </c>
      <c r="W3" s="11" t="s">
        <v>31</v>
      </c>
      <c r="X3" s="11" t="s">
        <v>31</v>
      </c>
      <c r="Y3" s="11" t="s">
        <v>31</v>
      </c>
      <c r="Z3" s="11" t="s">
        <v>31</v>
      </c>
      <c r="AA3" s="11" t="s">
        <v>31</v>
      </c>
      <c r="AB3" s="11" t="s">
        <v>31</v>
      </c>
      <c r="AC3" s="11" t="s">
        <v>31</v>
      </c>
      <c r="AD3" s="11" t="s">
        <v>31</v>
      </c>
      <c r="AE3" s="11" t="s">
        <v>31</v>
      </c>
      <c r="AF3" s="11" t="s">
        <v>31</v>
      </c>
      <c r="AG3" s="11" t="s">
        <v>31</v>
      </c>
    </row>
    <row r="4" spans="2:33" ht="15">
      <c r="B4" s="14" t="s">
        <v>42</v>
      </c>
      <c r="C4" s="1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3" ht="15" outlineLevel="1">
      <c r="B5" s="13"/>
      <c r="C5" s="13" t="s">
        <v>24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1</v>
      </c>
      <c r="T5" s="10">
        <v>1</v>
      </c>
      <c r="U5" s="10">
        <v>1</v>
      </c>
      <c r="V5" s="10">
        <v>1</v>
      </c>
      <c r="W5" s="10">
        <v>1</v>
      </c>
      <c r="X5" s="10">
        <v>1</v>
      </c>
      <c r="Y5" s="10">
        <v>1</v>
      </c>
      <c r="Z5" s="10">
        <v>1</v>
      </c>
      <c r="AA5" s="10">
        <v>1</v>
      </c>
      <c r="AB5" s="10">
        <v>1</v>
      </c>
      <c r="AC5" s="10">
        <v>1</v>
      </c>
      <c r="AD5" s="10">
        <v>1</v>
      </c>
      <c r="AE5" s="10">
        <v>1</v>
      </c>
      <c r="AF5" s="10">
        <v>1</v>
      </c>
      <c r="AG5" s="10">
        <v>1</v>
      </c>
    </row>
    <row r="6" spans="2:33" ht="15" outlineLevel="1">
      <c r="B6" s="13"/>
      <c r="C6" s="13" t="s">
        <v>6</v>
      </c>
      <c r="D6" s="10">
        <v>-1</v>
      </c>
      <c r="E6" s="10">
        <v>0</v>
      </c>
      <c r="F6" s="10">
        <v>1</v>
      </c>
      <c r="G6" s="10">
        <v>2</v>
      </c>
      <c r="H6" s="10">
        <v>3</v>
      </c>
      <c r="I6" s="10">
        <v>-1</v>
      </c>
      <c r="J6" s="10">
        <v>0</v>
      </c>
      <c r="K6" s="10">
        <v>1</v>
      </c>
      <c r="L6" s="10">
        <v>2</v>
      </c>
      <c r="M6" s="10">
        <v>3</v>
      </c>
      <c r="N6" s="10">
        <v>-1</v>
      </c>
      <c r="O6" s="10">
        <v>0</v>
      </c>
      <c r="P6" s="10">
        <v>1</v>
      </c>
      <c r="Q6" s="10">
        <v>2</v>
      </c>
      <c r="R6" s="10">
        <v>3</v>
      </c>
      <c r="S6" s="10">
        <v>-1</v>
      </c>
      <c r="T6" s="10">
        <v>0</v>
      </c>
      <c r="U6" s="10">
        <v>1</v>
      </c>
      <c r="V6" s="10">
        <v>2</v>
      </c>
      <c r="W6" s="10">
        <v>3</v>
      </c>
      <c r="X6" s="10">
        <v>-1</v>
      </c>
      <c r="Y6" s="10">
        <v>0</v>
      </c>
      <c r="Z6" s="10">
        <v>1</v>
      </c>
      <c r="AA6" s="10">
        <v>2</v>
      </c>
      <c r="AB6" s="10">
        <v>3</v>
      </c>
      <c r="AC6" s="10">
        <v>-1</v>
      </c>
      <c r="AD6" s="10">
        <v>0</v>
      </c>
      <c r="AE6" s="10">
        <v>1</v>
      </c>
      <c r="AF6" s="10">
        <v>2</v>
      </c>
      <c r="AG6" s="10">
        <v>3</v>
      </c>
    </row>
    <row r="7" spans="2:33" ht="15" outlineLevel="1">
      <c r="B7" s="13"/>
      <c r="C7" s="13" t="s">
        <v>5</v>
      </c>
      <c r="D7" s="10">
        <v>6</v>
      </c>
      <c r="E7" s="10">
        <v>6</v>
      </c>
      <c r="F7" s="10">
        <v>6</v>
      </c>
      <c r="G7" s="10">
        <v>6</v>
      </c>
      <c r="H7" s="10">
        <v>6</v>
      </c>
      <c r="I7" s="10">
        <v>7</v>
      </c>
      <c r="J7" s="10">
        <v>7</v>
      </c>
      <c r="K7" s="10">
        <v>7</v>
      </c>
      <c r="L7" s="10">
        <v>7</v>
      </c>
      <c r="M7" s="10">
        <v>7</v>
      </c>
      <c r="N7" s="10">
        <v>8</v>
      </c>
      <c r="O7" s="10">
        <v>8</v>
      </c>
      <c r="P7" s="10">
        <v>8</v>
      </c>
      <c r="Q7" s="10">
        <v>8</v>
      </c>
      <c r="R7" s="10">
        <v>8</v>
      </c>
      <c r="S7" s="10">
        <v>6</v>
      </c>
      <c r="T7" s="10">
        <v>6</v>
      </c>
      <c r="U7" s="10">
        <v>6</v>
      </c>
      <c r="V7" s="10">
        <v>6</v>
      </c>
      <c r="W7" s="10">
        <v>6</v>
      </c>
      <c r="X7" s="10">
        <v>7</v>
      </c>
      <c r="Y7" s="10">
        <v>7</v>
      </c>
      <c r="Z7" s="10">
        <v>7</v>
      </c>
      <c r="AA7" s="10">
        <v>7</v>
      </c>
      <c r="AB7" s="10">
        <v>7</v>
      </c>
      <c r="AC7" s="10">
        <v>8</v>
      </c>
      <c r="AD7" s="10">
        <v>8</v>
      </c>
      <c r="AE7" s="10">
        <v>8</v>
      </c>
      <c r="AF7" s="10">
        <v>8</v>
      </c>
      <c r="AG7" s="10">
        <v>8</v>
      </c>
    </row>
    <row r="8" spans="2:33" ht="15">
      <c r="B8" s="14" t="s">
        <v>43</v>
      </c>
      <c r="C8" s="1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2:33" ht="15" outlineLevel="1">
      <c r="B9" s="13"/>
      <c r="C9" s="13" t="s">
        <v>44</v>
      </c>
      <c r="D9" s="2">
        <v>0.416666666666667</v>
      </c>
      <c r="E9" s="2">
        <v>0.277777777777778</v>
      </c>
      <c r="F9" s="2">
        <v>0.166666666666667</v>
      </c>
      <c r="G9" s="2">
        <v>0.0833333333333333</v>
      </c>
      <c r="H9" s="2">
        <v>0.0277777777777778</v>
      </c>
      <c r="I9" s="2">
        <v>0.416666666666667</v>
      </c>
      <c r="J9" s="2">
        <v>0.277777777777778</v>
      </c>
      <c r="K9" s="2">
        <v>0.166666666666667</v>
      </c>
      <c r="L9" s="2">
        <v>0.0833333333333333</v>
      </c>
      <c r="M9" s="2">
        <v>0.0277777777777778</v>
      </c>
      <c r="N9" s="2">
        <v>0.416666666666667</v>
      </c>
      <c r="O9" s="2">
        <v>0.277777777777778</v>
      </c>
      <c r="P9" s="2">
        <v>0.166666666666667</v>
      </c>
      <c r="Q9" s="2">
        <v>0.0833333333333333</v>
      </c>
      <c r="R9" s="2">
        <v>0.0277777777777778</v>
      </c>
      <c r="S9" s="2">
        <v>0.333333333333333</v>
      </c>
      <c r="T9" s="2">
        <v>0.222222222222222</v>
      </c>
      <c r="U9" s="2">
        <v>0.111111111111111</v>
      </c>
      <c r="V9" s="2">
        <v>0.0555555555555556</v>
      </c>
      <c r="W9" s="2">
        <v>0</v>
      </c>
      <c r="X9" s="2">
        <v>0.333333333333333</v>
      </c>
      <c r="Y9" s="2">
        <v>0.222222222222222</v>
      </c>
      <c r="Z9" s="2">
        <v>0.111111111111111</v>
      </c>
      <c r="AA9" s="2">
        <v>0.0555555555555556</v>
      </c>
      <c r="AB9" s="2">
        <v>0</v>
      </c>
      <c r="AC9" s="2">
        <v>0.333333333333333</v>
      </c>
      <c r="AD9" s="2">
        <v>0.222222222222222</v>
      </c>
      <c r="AE9" s="2">
        <v>0.111111111111111</v>
      </c>
      <c r="AF9" s="2">
        <v>0.0555555555555556</v>
      </c>
      <c r="AG9" s="2">
        <v>0</v>
      </c>
    </row>
    <row r="10" spans="2:33" ht="15" outlineLevel="1">
      <c r="B10" s="13"/>
      <c r="C10" s="13" t="s">
        <v>45</v>
      </c>
      <c r="D10" s="2">
        <v>0.583333333333333</v>
      </c>
      <c r="E10" s="2">
        <v>0.416666666666667</v>
      </c>
      <c r="F10" s="2">
        <v>0.277777777777778</v>
      </c>
      <c r="G10" s="2">
        <v>0.166666666666667</v>
      </c>
      <c r="H10" s="2">
        <v>0.0833333333333333</v>
      </c>
      <c r="I10" s="2">
        <v>0.583333333333333</v>
      </c>
      <c r="J10" s="2">
        <v>0.416666666666667</v>
      </c>
      <c r="K10" s="2">
        <v>0.277777777777778</v>
      </c>
      <c r="L10" s="2">
        <v>0.166666666666667</v>
      </c>
      <c r="M10" s="2">
        <v>0.0833333333333333</v>
      </c>
      <c r="N10" s="2">
        <v>0.583333333333333</v>
      </c>
      <c r="O10" s="2">
        <v>0.416666666666667</v>
      </c>
      <c r="P10" s="2">
        <v>0.277777777777778</v>
      </c>
      <c r="Q10" s="2">
        <v>0.166666666666667</v>
      </c>
      <c r="R10" s="2">
        <v>0.0833333333333333</v>
      </c>
      <c r="S10" s="2">
        <v>0.583333333333333</v>
      </c>
      <c r="T10" s="2">
        <v>0.388888888888889</v>
      </c>
      <c r="U10" s="2">
        <v>0.277777777777778</v>
      </c>
      <c r="V10" s="2">
        <v>0.138888888888889</v>
      </c>
      <c r="W10" s="2">
        <v>0.0833333333333333</v>
      </c>
      <c r="X10" s="2">
        <v>0.583333333333333</v>
      </c>
      <c r="Y10" s="2">
        <v>0.388888888888889</v>
      </c>
      <c r="Z10" s="2">
        <v>0.277777777777778</v>
      </c>
      <c r="AA10" s="2">
        <v>0.138888888888889</v>
      </c>
      <c r="AB10" s="2">
        <v>0.0833333333333333</v>
      </c>
      <c r="AC10" s="2">
        <v>0.583333333333333</v>
      </c>
      <c r="AD10" s="2">
        <v>0.388888888888889</v>
      </c>
      <c r="AE10" s="2">
        <v>0.277777777777778</v>
      </c>
      <c r="AF10" s="2">
        <v>0.138888888888889</v>
      </c>
      <c r="AG10" s="2">
        <v>0.0833333333333333</v>
      </c>
    </row>
    <row r="11" spans="2:33" ht="15" outlineLevel="1">
      <c r="B11" s="13"/>
      <c r="C11" s="13" t="s">
        <v>46</v>
      </c>
      <c r="D11" s="2">
        <v>0.722222222222222</v>
      </c>
      <c r="E11" s="2">
        <v>0.583333333333333</v>
      </c>
      <c r="F11" s="2">
        <v>0.416666666666667</v>
      </c>
      <c r="G11" s="2">
        <v>0.277777777777778</v>
      </c>
      <c r="H11" s="2">
        <v>0.166666666666667</v>
      </c>
      <c r="I11" s="2">
        <v>0.722222222222222</v>
      </c>
      <c r="J11" s="2">
        <v>0.583333333333333</v>
      </c>
      <c r="K11" s="2">
        <v>0.416666666666667</v>
      </c>
      <c r="L11" s="2">
        <v>0.277777777777778</v>
      </c>
      <c r="M11" s="2">
        <v>0.166666666666667</v>
      </c>
      <c r="N11" s="2">
        <v>0.722222222222222</v>
      </c>
      <c r="O11" s="2">
        <v>0.583333333333333</v>
      </c>
      <c r="P11" s="2">
        <v>0.416666666666667</v>
      </c>
      <c r="Q11" s="2">
        <v>0.277777777777778</v>
      </c>
      <c r="R11" s="2">
        <v>0.166666666666667</v>
      </c>
      <c r="S11" s="2">
        <v>0.694444444444444</v>
      </c>
      <c r="T11" s="2">
        <v>0.583333333333333</v>
      </c>
      <c r="U11" s="2">
        <v>0.388888888888889</v>
      </c>
      <c r="V11" s="2">
        <v>0.277777777777778</v>
      </c>
      <c r="W11" s="2">
        <v>0.138888888888889</v>
      </c>
      <c r="X11" s="2">
        <v>0.694444444444444</v>
      </c>
      <c r="Y11" s="2">
        <v>0.583333333333333</v>
      </c>
      <c r="Z11" s="2">
        <v>0.388888888888889</v>
      </c>
      <c r="AA11" s="2">
        <v>0.277777777777778</v>
      </c>
      <c r="AB11" s="2">
        <v>0.138888888888889</v>
      </c>
      <c r="AC11" s="2">
        <v>0.694444444444444</v>
      </c>
      <c r="AD11" s="2">
        <v>0.583333333333333</v>
      </c>
      <c r="AE11" s="2">
        <v>0.388888888888889</v>
      </c>
      <c r="AF11" s="2">
        <v>0.277777777777778</v>
      </c>
      <c r="AG11" s="2">
        <v>0.138888888888889</v>
      </c>
    </row>
    <row r="12" spans="2:33" ht="15" outlineLevel="1">
      <c r="B12" s="13"/>
      <c r="C12" s="13" t="s">
        <v>47</v>
      </c>
      <c r="D12" s="2">
        <v>0.833333333333333</v>
      </c>
      <c r="E12" s="2">
        <v>0.722222222222222</v>
      </c>
      <c r="F12" s="2">
        <v>0.583333333333333</v>
      </c>
      <c r="G12" s="2">
        <v>0.416666666666667</v>
      </c>
      <c r="H12" s="2">
        <v>0.277777777777778</v>
      </c>
      <c r="I12" s="2">
        <v>0.833333333333333</v>
      </c>
      <c r="J12" s="2">
        <v>0.722222222222222</v>
      </c>
      <c r="K12" s="2">
        <v>0.583333333333333</v>
      </c>
      <c r="L12" s="2">
        <v>0.416666666666667</v>
      </c>
      <c r="M12" s="2">
        <v>0.277777777777778</v>
      </c>
      <c r="N12" s="2">
        <v>0.833333333333333</v>
      </c>
      <c r="O12" s="2">
        <v>0.722222222222222</v>
      </c>
      <c r="P12" s="2">
        <v>0.583333333333333</v>
      </c>
      <c r="Q12" s="2">
        <v>0.416666666666667</v>
      </c>
      <c r="R12" s="2">
        <v>0.277777777777778</v>
      </c>
      <c r="S12" s="2">
        <v>0.833333333333333</v>
      </c>
      <c r="T12" s="2">
        <v>0.694444444444444</v>
      </c>
      <c r="U12" s="2">
        <v>0.583333333333333</v>
      </c>
      <c r="V12" s="2">
        <v>0.388888888888889</v>
      </c>
      <c r="W12" s="2">
        <v>0.277777777777778</v>
      </c>
      <c r="X12" s="2">
        <v>0.833333333333333</v>
      </c>
      <c r="Y12" s="2">
        <v>0.694444444444444</v>
      </c>
      <c r="Z12" s="2">
        <v>0.583333333333333</v>
      </c>
      <c r="AA12" s="2">
        <v>0.388888888888889</v>
      </c>
      <c r="AB12" s="2">
        <v>0.277777777777778</v>
      </c>
      <c r="AC12" s="2">
        <v>0.833333333333333</v>
      </c>
      <c r="AD12" s="2">
        <v>0.694444444444444</v>
      </c>
      <c r="AE12" s="2">
        <v>0.583333333333333</v>
      </c>
      <c r="AF12" s="2">
        <v>0.388888888888889</v>
      </c>
      <c r="AG12" s="2">
        <v>0.277777777777778</v>
      </c>
    </row>
    <row r="13" spans="2:33" ht="15" outlineLevel="1">
      <c r="B13" s="13"/>
      <c r="C13" s="13" t="s">
        <v>48</v>
      </c>
      <c r="D13" s="2">
        <v>0.916666666666667</v>
      </c>
      <c r="E13" s="2">
        <v>0.833333333333333</v>
      </c>
      <c r="F13" s="2">
        <v>0.722222222222222</v>
      </c>
      <c r="G13" s="2">
        <v>0.583333333333333</v>
      </c>
      <c r="H13" s="2">
        <v>0.416666666666667</v>
      </c>
      <c r="I13" s="2">
        <v>0.916666666666667</v>
      </c>
      <c r="J13" s="2">
        <v>0.833333333333333</v>
      </c>
      <c r="K13" s="2">
        <v>0.722222222222222</v>
      </c>
      <c r="L13" s="2">
        <v>0.583333333333333</v>
      </c>
      <c r="M13" s="2">
        <v>0.416666666666667</v>
      </c>
      <c r="N13" s="2">
        <v>0.916666666666667</v>
      </c>
      <c r="O13" s="2">
        <v>0.833333333333333</v>
      </c>
      <c r="P13" s="2">
        <v>0.722222222222222</v>
      </c>
      <c r="Q13" s="2">
        <v>0.583333333333333</v>
      </c>
      <c r="R13" s="2">
        <v>0.416666666666667</v>
      </c>
      <c r="S13" s="2">
        <v>0.888888888888889</v>
      </c>
      <c r="T13" s="2">
        <v>0.833333333333333</v>
      </c>
      <c r="U13" s="2">
        <v>0.694444444444444</v>
      </c>
      <c r="V13" s="2">
        <v>0.583333333333333</v>
      </c>
      <c r="W13" s="2">
        <v>0.388888888888889</v>
      </c>
      <c r="X13" s="2">
        <v>0.888888888888889</v>
      </c>
      <c r="Y13" s="2">
        <v>0.833333333333333</v>
      </c>
      <c r="Z13" s="2">
        <v>0.694444444444444</v>
      </c>
      <c r="AA13" s="2">
        <v>0.583333333333333</v>
      </c>
      <c r="AB13" s="2">
        <v>0.388888888888889</v>
      </c>
      <c r="AC13" s="2">
        <v>0.888888888888889</v>
      </c>
      <c r="AD13" s="2">
        <v>0.833333333333333</v>
      </c>
      <c r="AE13" s="2">
        <v>0.694444444444444</v>
      </c>
      <c r="AF13" s="2">
        <v>0.583333333333333</v>
      </c>
      <c r="AG13" s="2">
        <v>0.388888888888889</v>
      </c>
    </row>
    <row r="14" spans="2:33" ht="15" outlineLevel="1">
      <c r="B14" s="13"/>
      <c r="C14" s="13" t="s">
        <v>37</v>
      </c>
      <c r="D14" s="2">
        <v>0.111882716049383</v>
      </c>
      <c r="E14" s="2">
        <v>0.0856481481481482</v>
      </c>
      <c r="F14" s="2">
        <v>0.0594135802469136</v>
      </c>
      <c r="G14" s="2">
        <v>0.0362654320987654</v>
      </c>
      <c r="H14" s="2">
        <v>0.0162037037037037</v>
      </c>
      <c r="I14" s="2">
        <v>0.095679012345679</v>
      </c>
      <c r="J14" s="2">
        <v>0.0717592592592593</v>
      </c>
      <c r="K14" s="2">
        <v>0.0478395061728395</v>
      </c>
      <c r="L14" s="2">
        <v>0.0277777777777778</v>
      </c>
      <c r="M14" s="2">
        <v>0.0115740740740741</v>
      </c>
      <c r="N14" s="2">
        <v>0.0771604938271605</v>
      </c>
      <c r="O14" s="2">
        <v>0.0563271604938272</v>
      </c>
      <c r="P14" s="2">
        <v>0.0354938271604938</v>
      </c>
      <c r="Q14" s="2">
        <v>0.0192901234567901</v>
      </c>
      <c r="R14" s="2">
        <v>0.00771604938271605</v>
      </c>
      <c r="S14" s="2">
        <v>0.0277777777777778</v>
      </c>
      <c r="T14" s="2">
        <v>0.0787037037037037</v>
      </c>
      <c r="U14" s="2">
        <v>0.0401234567901235</v>
      </c>
      <c r="V14" s="2">
        <v>0.0324074074074074</v>
      </c>
      <c r="W14" s="2">
        <v>0</v>
      </c>
      <c r="X14" s="2">
        <v>0.0339506172839506</v>
      </c>
      <c r="Y14" s="2">
        <v>0.0632716049382716</v>
      </c>
      <c r="Z14" s="2">
        <v>0.0324074074074074</v>
      </c>
      <c r="AA14" s="2">
        <v>0.0231481481481482</v>
      </c>
      <c r="AB14" s="2">
        <v>0</v>
      </c>
      <c r="AC14" s="2">
        <v>0.0339506172839506</v>
      </c>
      <c r="AD14" s="2">
        <v>0.0478395061728395</v>
      </c>
      <c r="AE14" s="2">
        <v>0.0231481481481482</v>
      </c>
      <c r="AF14" s="2">
        <v>0.0154320987654321</v>
      </c>
      <c r="AG14" s="2">
        <v>0</v>
      </c>
    </row>
    <row r="15" spans="2:33" ht="15" outlineLevel="1">
      <c r="B15" s="13"/>
      <c r="C15" s="13" t="s">
        <v>38</v>
      </c>
      <c r="D15" s="2">
        <v>0.138117283950617</v>
      </c>
      <c r="E15" s="2">
        <v>0.111882716049383</v>
      </c>
      <c r="F15" s="2">
        <v>0.0856481481481482</v>
      </c>
      <c r="G15" s="2">
        <v>0.0594135802469136</v>
      </c>
      <c r="H15" s="2">
        <v>0.0362654320987654</v>
      </c>
      <c r="I15" s="2">
        <v>0.119598765432099</v>
      </c>
      <c r="J15" s="2">
        <v>0.095679012345679</v>
      </c>
      <c r="K15" s="2">
        <v>0.0717592592592593</v>
      </c>
      <c r="L15" s="2">
        <v>0.0478395061728395</v>
      </c>
      <c r="M15" s="2">
        <v>0.0277777777777778</v>
      </c>
      <c r="N15" s="2">
        <v>0.0979938271604938</v>
      </c>
      <c r="O15" s="2">
        <v>0.0771604938271605</v>
      </c>
      <c r="P15" s="2">
        <v>0.0563271604938272</v>
      </c>
      <c r="Q15" s="2">
        <v>0.0354938271604938</v>
      </c>
      <c r="R15" s="2">
        <v>0.0192901234567901</v>
      </c>
      <c r="S15" s="2">
        <v>0.199845679012346</v>
      </c>
      <c r="T15" s="2">
        <v>0.0347222222222222</v>
      </c>
      <c r="U15" s="2">
        <v>0.0979938271604938</v>
      </c>
      <c r="V15" s="2">
        <v>0.0439814814814815</v>
      </c>
      <c r="W15" s="2">
        <v>0.0486111111111111</v>
      </c>
      <c r="X15" s="2">
        <v>0.154320987654321</v>
      </c>
      <c r="Y15" s="2">
        <v>0.0424382716049383</v>
      </c>
      <c r="Z15" s="2">
        <v>0.0787037037037037</v>
      </c>
      <c r="AA15" s="2">
        <v>0.037037037037037</v>
      </c>
      <c r="AB15" s="2">
        <v>0.0347222222222222</v>
      </c>
      <c r="AC15" s="2">
        <v>0.117283950617284</v>
      </c>
      <c r="AD15" s="2">
        <v>0.0424382716049383</v>
      </c>
      <c r="AE15" s="2">
        <v>0.0601851851851852</v>
      </c>
      <c r="AF15" s="2">
        <v>0.0270061728395062</v>
      </c>
      <c r="AG15" s="2">
        <v>0.0231481481481482</v>
      </c>
    </row>
    <row r="16" spans="2:33" ht="15" outlineLevel="1">
      <c r="B16" s="13"/>
      <c r="C16" s="13" t="s">
        <v>39</v>
      </c>
      <c r="D16" s="2">
        <v>0.138888888888889</v>
      </c>
      <c r="E16" s="2">
        <v>0.142746913580247</v>
      </c>
      <c r="F16" s="2">
        <v>0.114197530864198</v>
      </c>
      <c r="G16" s="2">
        <v>0.0856481481481482</v>
      </c>
      <c r="H16" s="2">
        <v>0.0594135802469136</v>
      </c>
      <c r="I16" s="2">
        <v>0.12962962962963</v>
      </c>
      <c r="J16" s="2">
        <v>0.125771604938272</v>
      </c>
      <c r="K16" s="2">
        <v>0.0987654320987654</v>
      </c>
      <c r="L16" s="2">
        <v>0.0717592592592593</v>
      </c>
      <c r="M16" s="2">
        <v>0.0478395061728395</v>
      </c>
      <c r="N16" s="2">
        <v>0.114969135802469</v>
      </c>
      <c r="O16" s="2">
        <v>0.10570987654321</v>
      </c>
      <c r="P16" s="2">
        <v>0.0810185185185185</v>
      </c>
      <c r="Q16" s="2">
        <v>0.0563271604938272</v>
      </c>
      <c r="R16" s="2">
        <v>0.0354938271604938</v>
      </c>
      <c r="S16" s="2">
        <v>0.0625</v>
      </c>
      <c r="T16" s="2">
        <v>0.204475308641975</v>
      </c>
      <c r="U16" s="2">
        <v>0.0347222222222222</v>
      </c>
      <c r="V16" s="2">
        <v>0.0979938271604938</v>
      </c>
      <c r="W16" s="2">
        <v>0.0439814814814815</v>
      </c>
      <c r="X16" s="2">
        <v>0.0763888888888889</v>
      </c>
      <c r="Y16" s="2">
        <v>0.160493827160494</v>
      </c>
      <c r="Z16" s="2">
        <v>0.0424382716049383</v>
      </c>
      <c r="AA16" s="2">
        <v>0.0787037037037037</v>
      </c>
      <c r="AB16" s="2">
        <v>0.037037037037037</v>
      </c>
      <c r="AC16" s="2">
        <v>0.0733024691358025</v>
      </c>
      <c r="AD16" s="2">
        <v>0.125</v>
      </c>
      <c r="AE16" s="2">
        <v>0.0424382716049383</v>
      </c>
      <c r="AF16" s="2">
        <v>0.0601851851851852</v>
      </c>
      <c r="AG16" s="2">
        <v>0.0270061728395062</v>
      </c>
    </row>
    <row r="17" spans="2:33" ht="15" outlineLevel="1">
      <c r="B17" s="13"/>
      <c r="C17" s="13" t="s">
        <v>40</v>
      </c>
      <c r="D17" s="2">
        <v>0.127314814814815</v>
      </c>
      <c r="E17" s="2">
        <v>0.138888888888889</v>
      </c>
      <c r="F17" s="2">
        <v>0.142746913580247</v>
      </c>
      <c r="G17" s="2">
        <v>0.114197530864198</v>
      </c>
      <c r="H17" s="2">
        <v>0.0856481481481482</v>
      </c>
      <c r="I17" s="2">
        <v>0.124228395061728</v>
      </c>
      <c r="J17" s="2">
        <v>0.12962962962963</v>
      </c>
      <c r="K17" s="2">
        <v>0.125771604938272</v>
      </c>
      <c r="L17" s="2">
        <v>0.0987654320987654</v>
      </c>
      <c r="M17" s="2">
        <v>0.0717592592592593</v>
      </c>
      <c r="N17" s="2">
        <v>0.116512345679012</v>
      </c>
      <c r="O17" s="2">
        <v>0.114969135802469</v>
      </c>
      <c r="P17" s="2">
        <v>0.10570987654321</v>
      </c>
      <c r="Q17" s="2">
        <v>0.0810185185185185</v>
      </c>
      <c r="R17" s="2">
        <v>0.0563271604938272</v>
      </c>
      <c r="S17" s="2">
        <v>0.191358024691358</v>
      </c>
      <c r="T17" s="2">
        <v>0.0625</v>
      </c>
      <c r="U17" s="2">
        <v>0.20679012345679</v>
      </c>
      <c r="V17" s="2">
        <v>0.0347222222222222</v>
      </c>
      <c r="W17" s="2">
        <v>0.0979938271604938</v>
      </c>
      <c r="X17" s="2">
        <v>0.162037037037037</v>
      </c>
      <c r="Y17" s="2">
        <v>0.0763888888888889</v>
      </c>
      <c r="Z17" s="2">
        <v>0.16358024691358</v>
      </c>
      <c r="AA17" s="2">
        <v>0.0424382716049383</v>
      </c>
      <c r="AB17" s="2">
        <v>0.0787037037037037</v>
      </c>
      <c r="AC17" s="2">
        <v>0.139660493827161</v>
      </c>
      <c r="AD17" s="2">
        <v>0.0733024691358025</v>
      </c>
      <c r="AE17" s="2">
        <v>0.128858024691358</v>
      </c>
      <c r="AF17" s="2">
        <v>0.0424382716049383</v>
      </c>
      <c r="AG17" s="2">
        <v>0.0601851851851852</v>
      </c>
    </row>
    <row r="18" spans="2:33" ht="15" outlineLevel="1">
      <c r="B18" s="13"/>
      <c r="C18" s="13" t="s">
        <v>41</v>
      </c>
      <c r="D18" s="2">
        <v>0.118827160493827</v>
      </c>
      <c r="E18" s="2">
        <v>0.134259259259259</v>
      </c>
      <c r="F18" s="2">
        <v>0.143518518518519</v>
      </c>
      <c r="G18" s="2">
        <v>0.145061728395062</v>
      </c>
      <c r="H18" s="2">
        <v>0.114197530864198</v>
      </c>
      <c r="I18" s="2">
        <v>0.123456790123457</v>
      </c>
      <c r="J18" s="2">
        <v>0.133487654320988</v>
      </c>
      <c r="K18" s="2">
        <v>0.135802469135802</v>
      </c>
      <c r="L18" s="2">
        <v>0.128858024691358</v>
      </c>
      <c r="M18" s="2">
        <v>0.0987654320987654</v>
      </c>
      <c r="N18" s="2">
        <v>0.124228395061728</v>
      </c>
      <c r="O18" s="2">
        <v>0.128086419753086</v>
      </c>
      <c r="P18" s="2">
        <v>0.122685185185185</v>
      </c>
      <c r="Q18" s="2">
        <v>0.109567901234568</v>
      </c>
      <c r="R18" s="2">
        <v>0.0810185185185185</v>
      </c>
      <c r="S18" s="2">
        <v>0.11033950617284</v>
      </c>
      <c r="T18" s="2">
        <v>0.195987654320988</v>
      </c>
      <c r="U18" s="2">
        <v>0.0671296296296296</v>
      </c>
      <c r="V18" s="2">
        <v>0.20679012345679</v>
      </c>
      <c r="W18" s="2">
        <v>0.0347222222222222</v>
      </c>
      <c r="X18" s="2">
        <v>0.119598765432099</v>
      </c>
      <c r="Y18" s="2">
        <v>0.16820987654321</v>
      </c>
      <c r="Z18" s="2">
        <v>0.0825617283950617</v>
      </c>
      <c r="AA18" s="2">
        <v>0.16358024691358</v>
      </c>
      <c r="AB18" s="2">
        <v>0.0424382716049383</v>
      </c>
      <c r="AC18" s="2">
        <v>0.116512345679012</v>
      </c>
      <c r="AD18" s="2">
        <v>0.147376543209877</v>
      </c>
      <c r="AE18" s="2">
        <v>0.0810185185185185</v>
      </c>
      <c r="AF18" s="2">
        <v>0.128858024691358</v>
      </c>
      <c r="AG18" s="2">
        <v>0.0424382716049383</v>
      </c>
    </row>
    <row r="19" spans="2:33" ht="15" outlineLevel="1">
      <c r="B19" s="13"/>
      <c r="C19" s="13" t="s">
        <v>25</v>
      </c>
      <c r="D19" s="2">
        <v>0.158179012345679</v>
      </c>
      <c r="E19" s="2">
        <v>0.104166666666667</v>
      </c>
      <c r="F19" s="2">
        <v>0.0501543209876543</v>
      </c>
      <c r="G19" s="2">
        <v>0.0154320987654321</v>
      </c>
      <c r="H19" s="2">
        <v>0</v>
      </c>
      <c r="I19" s="2">
        <v>0.12037037037037</v>
      </c>
      <c r="J19" s="2">
        <v>0.0787037037037037</v>
      </c>
      <c r="K19" s="2">
        <v>0.037037037037037</v>
      </c>
      <c r="L19" s="2">
        <v>0.0108024691358025</v>
      </c>
      <c r="M19" s="2">
        <v>0</v>
      </c>
      <c r="N19" s="2">
        <v>0.0817901234567901</v>
      </c>
      <c r="O19" s="2">
        <v>0.0532407407407407</v>
      </c>
      <c r="P19" s="2">
        <v>0.0246913580246914</v>
      </c>
      <c r="Q19" s="2">
        <v>0.00694444444444444</v>
      </c>
      <c r="R19" s="2">
        <v>0</v>
      </c>
      <c r="S19" s="2">
        <v>0.138888888888889</v>
      </c>
      <c r="T19" s="2">
        <v>0.0694444444444444</v>
      </c>
      <c r="U19" s="2">
        <v>0.0308641975308642</v>
      </c>
      <c r="V19" s="2">
        <v>0</v>
      </c>
      <c r="W19" s="2">
        <v>0</v>
      </c>
      <c r="X19" s="2">
        <v>0.104938271604938</v>
      </c>
      <c r="Y19" s="2">
        <v>0.0524691358024691</v>
      </c>
      <c r="Z19" s="2">
        <v>0.0216049382716049</v>
      </c>
      <c r="AA19" s="2">
        <v>0</v>
      </c>
      <c r="AB19" s="2">
        <v>0</v>
      </c>
      <c r="AC19" s="2">
        <v>0.0709876543209877</v>
      </c>
      <c r="AD19" s="2">
        <v>0.0354938271604938</v>
      </c>
      <c r="AE19" s="2">
        <v>0.0138888888888889</v>
      </c>
      <c r="AF19" s="2">
        <v>0</v>
      </c>
      <c r="AG19" s="2">
        <v>0</v>
      </c>
    </row>
    <row r="20" spans="2:33" ht="15" outlineLevel="1">
      <c r="B20" s="13"/>
      <c r="C20" s="13" t="s">
        <v>26</v>
      </c>
      <c r="D20" s="2">
        <v>0.212191358024691</v>
      </c>
      <c r="E20" s="2">
        <v>0.158179012345679</v>
      </c>
      <c r="F20" s="2">
        <v>0.104166666666667</v>
      </c>
      <c r="G20" s="2">
        <v>0.0501543209876543</v>
      </c>
      <c r="H20" s="2">
        <v>0.0154320987654321</v>
      </c>
      <c r="I20" s="2">
        <v>0.162037037037037</v>
      </c>
      <c r="J20" s="2">
        <v>0.12037037037037</v>
      </c>
      <c r="K20" s="2">
        <v>0.0787037037037037</v>
      </c>
      <c r="L20" s="2">
        <v>0.037037037037037</v>
      </c>
      <c r="M20" s="2">
        <v>0.0108024691358025</v>
      </c>
      <c r="N20" s="2">
        <v>0.11033950617284</v>
      </c>
      <c r="O20" s="2">
        <v>0.0817901234567901</v>
      </c>
      <c r="P20" s="2">
        <v>0.0532407407407407</v>
      </c>
      <c r="Q20" s="2">
        <v>0.0246913580246914</v>
      </c>
      <c r="R20" s="2">
        <v>0.00694444444444444</v>
      </c>
      <c r="S20" s="2">
        <v>0.186471193415638</v>
      </c>
      <c r="T20" s="2">
        <v>0.173611111111111</v>
      </c>
      <c r="U20" s="2">
        <v>0.0887345679012346</v>
      </c>
      <c r="V20" s="2">
        <v>0.0462962962962963</v>
      </c>
      <c r="W20" s="2">
        <v>0</v>
      </c>
      <c r="X20" s="2">
        <v>0.1440329218107</v>
      </c>
      <c r="Y20" s="2">
        <v>0.131172839506173</v>
      </c>
      <c r="Z20" s="2">
        <v>0.0679012345679012</v>
      </c>
      <c r="AA20" s="2">
        <v>0.0324074074074074</v>
      </c>
      <c r="AB20" s="2">
        <v>0</v>
      </c>
      <c r="AC20" s="2">
        <v>0.0987654320987654</v>
      </c>
      <c r="AD20" s="2">
        <v>0.0887345679012346</v>
      </c>
      <c r="AE20" s="2">
        <v>0.0462962962962963</v>
      </c>
      <c r="AF20" s="2">
        <v>0.0208333333333333</v>
      </c>
      <c r="AG20" s="2">
        <v>0</v>
      </c>
    </row>
    <row r="21" spans="2:33" ht="15" outlineLevel="1">
      <c r="B21" s="13"/>
      <c r="C21" s="13" t="s">
        <v>27</v>
      </c>
      <c r="D21" s="2">
        <v>0.333333333333333</v>
      </c>
      <c r="E21" s="2">
        <v>0.256944444444444</v>
      </c>
      <c r="F21" s="2">
        <v>0.180555555555556</v>
      </c>
      <c r="G21" s="2">
        <v>0.104166666666667</v>
      </c>
      <c r="H21" s="2">
        <v>0.0501543209876543</v>
      </c>
      <c r="I21" s="2">
        <v>0.261574074074074</v>
      </c>
      <c r="J21" s="2">
        <v>0.200617283950617</v>
      </c>
      <c r="K21" s="2">
        <v>0.139660493827161</v>
      </c>
      <c r="L21" s="2">
        <v>0.0787037037037037</v>
      </c>
      <c r="M21" s="2">
        <v>0.037037037037037</v>
      </c>
      <c r="N21" s="2">
        <v>0.185185185185185</v>
      </c>
      <c r="O21" s="2">
        <v>0.141203703703704</v>
      </c>
      <c r="P21" s="2">
        <v>0.0972222222222222</v>
      </c>
      <c r="Q21" s="2">
        <v>0.0532407407407407</v>
      </c>
      <c r="R21" s="2">
        <v>0.0246913580246914</v>
      </c>
      <c r="S21" s="2">
        <v>0.323816872427984</v>
      </c>
      <c r="T21" s="2">
        <v>0.231224279835391</v>
      </c>
      <c r="U21" s="2">
        <v>0.173611111111111</v>
      </c>
      <c r="V21" s="2">
        <v>0.0887345679012346</v>
      </c>
      <c r="W21" s="2">
        <v>0.0462962962962963</v>
      </c>
      <c r="X21" s="2">
        <v>0.25</v>
      </c>
      <c r="Y21" s="2">
        <v>0.18261316872428</v>
      </c>
      <c r="Z21" s="2">
        <v>0.131172839506173</v>
      </c>
      <c r="AA21" s="2">
        <v>0.0679012345679012</v>
      </c>
      <c r="AB21" s="2">
        <v>0.0324074074074074</v>
      </c>
      <c r="AC21" s="2">
        <v>0.174125514403292</v>
      </c>
      <c r="AD21" s="2">
        <v>0.12962962962963</v>
      </c>
      <c r="AE21" s="2">
        <v>0.0887345679012346</v>
      </c>
      <c r="AF21" s="2">
        <v>0.0462962962962963</v>
      </c>
      <c r="AG21" s="2">
        <v>0.0208333333333333</v>
      </c>
    </row>
    <row r="22" spans="2:33" ht="15" outlineLevel="1">
      <c r="B22" s="13"/>
      <c r="C22" s="13" t="s">
        <v>28</v>
      </c>
      <c r="D22" s="2">
        <v>0.378858024691358</v>
      </c>
      <c r="E22" s="2">
        <v>0.333333333333333</v>
      </c>
      <c r="F22" s="2">
        <v>0.256944444444444</v>
      </c>
      <c r="G22" s="2">
        <v>0.180555555555556</v>
      </c>
      <c r="H22" s="2">
        <v>0.104166666666667</v>
      </c>
      <c r="I22" s="2">
        <v>0.300925925925926</v>
      </c>
      <c r="J22" s="2">
        <v>0.261574074074074</v>
      </c>
      <c r="K22" s="2">
        <v>0.200617283950617</v>
      </c>
      <c r="L22" s="2">
        <v>0.139660493827161</v>
      </c>
      <c r="M22" s="2">
        <v>0.0787037037037037</v>
      </c>
      <c r="N22" s="2">
        <v>0.215277777777778</v>
      </c>
      <c r="O22" s="2">
        <v>0.185185185185185</v>
      </c>
      <c r="P22" s="2">
        <v>0.141203703703704</v>
      </c>
      <c r="Q22" s="2">
        <v>0.0972222222222222</v>
      </c>
      <c r="R22" s="2">
        <v>0.0532407407407407</v>
      </c>
      <c r="S22" s="2">
        <v>0.375514403292181</v>
      </c>
      <c r="T22" s="2">
        <v>0.323816872427984</v>
      </c>
      <c r="U22" s="2">
        <v>0.253600823045267</v>
      </c>
      <c r="V22" s="2">
        <v>0.173611111111111</v>
      </c>
      <c r="W22" s="2">
        <v>0.0887345679012346</v>
      </c>
      <c r="X22" s="2">
        <v>0.302211934156379</v>
      </c>
      <c r="Y22" s="2">
        <v>0.25</v>
      </c>
      <c r="Z22" s="2">
        <v>0.20190329218107</v>
      </c>
      <c r="AA22" s="2">
        <v>0.131172839506173</v>
      </c>
      <c r="AB22" s="2">
        <v>0.0679012345679012</v>
      </c>
      <c r="AC22" s="2">
        <v>0.219135802469136</v>
      </c>
      <c r="AD22" s="2">
        <v>0.174125514403292</v>
      </c>
      <c r="AE22" s="2">
        <v>0.145061728395062</v>
      </c>
      <c r="AF22" s="2">
        <v>0.0887345679012346</v>
      </c>
      <c r="AG22" s="2">
        <v>0.0462962962962963</v>
      </c>
    </row>
    <row r="23" spans="2:33" ht="15" outlineLevel="1">
      <c r="B23" s="13"/>
      <c r="C23" s="13" t="s">
        <v>29</v>
      </c>
      <c r="D23" s="2">
        <v>0.475308641975309</v>
      </c>
      <c r="E23" s="2">
        <v>0.445987654320988</v>
      </c>
      <c r="F23" s="2">
        <v>0.378086419753086</v>
      </c>
      <c r="G23" s="2">
        <v>0.279320987654321</v>
      </c>
      <c r="H23" s="2">
        <v>0.180555555555556</v>
      </c>
      <c r="I23" s="2">
        <v>0.386574074074074</v>
      </c>
      <c r="J23" s="2">
        <v>0.358796296296296</v>
      </c>
      <c r="K23" s="2">
        <v>0.300154320987654</v>
      </c>
      <c r="L23" s="2">
        <v>0.219907407407407</v>
      </c>
      <c r="M23" s="2">
        <v>0.139660493827161</v>
      </c>
      <c r="N23" s="2">
        <v>0.285493827160494</v>
      </c>
      <c r="O23" s="2">
        <v>0.261574074074074</v>
      </c>
      <c r="P23" s="2">
        <v>0.216049382716049</v>
      </c>
      <c r="Q23" s="2">
        <v>0.156635802469136</v>
      </c>
      <c r="R23" s="2">
        <v>0.0972222222222222</v>
      </c>
      <c r="S23" s="2">
        <v>0.463734567901235</v>
      </c>
      <c r="T23" s="2">
        <v>0.420267489711934</v>
      </c>
      <c r="U23" s="2">
        <v>0.368569958847737</v>
      </c>
      <c r="V23" s="2">
        <v>0.253600823045267</v>
      </c>
      <c r="W23" s="2">
        <v>0.173611111111111</v>
      </c>
      <c r="X23" s="2">
        <v>0.372427983539095</v>
      </c>
      <c r="Y23" s="2">
        <v>0.340792181069959</v>
      </c>
      <c r="Z23" s="2">
        <v>0.28858024691358</v>
      </c>
      <c r="AA23" s="2">
        <v>0.20190329218107</v>
      </c>
      <c r="AB23" s="2">
        <v>0.131172839506173</v>
      </c>
      <c r="AC23" s="2">
        <v>0.271347736625514</v>
      </c>
      <c r="AD23" s="2">
        <v>0.25</v>
      </c>
      <c r="AE23" s="2">
        <v>0.204989711934156</v>
      </c>
      <c r="AF23" s="2">
        <v>0.145061728395062</v>
      </c>
      <c r="AG23" s="2">
        <v>0.0887345679012346</v>
      </c>
    </row>
    <row r="24" spans="2:33" ht="15" outlineLevel="1">
      <c r="B24" s="13"/>
      <c r="C24" s="13" t="s">
        <v>49</v>
      </c>
      <c r="D24" s="2">
        <v>0.0339506172839506</v>
      </c>
      <c r="E24" s="2">
        <v>0.00462962962962963</v>
      </c>
      <c r="F24" s="2">
        <v>0.00231481481481481</v>
      </c>
      <c r="G24" s="2">
        <v>0.000771604938271605</v>
      </c>
      <c r="H24" s="2">
        <v>0</v>
      </c>
      <c r="I24" s="2">
        <v>0.0339506172839506</v>
      </c>
      <c r="J24" s="2">
        <v>0.00462962962962963</v>
      </c>
      <c r="K24" s="2">
        <v>0.00231481481481481</v>
      </c>
      <c r="L24" s="2">
        <v>0.000771604938271605</v>
      </c>
      <c r="M24" s="2">
        <v>0</v>
      </c>
      <c r="N24" s="2">
        <v>0.0339506172839506</v>
      </c>
      <c r="O24" s="2">
        <v>0.00462962962962963</v>
      </c>
      <c r="P24" s="2">
        <v>0.00231481481481481</v>
      </c>
      <c r="Q24" s="2">
        <v>0.000771604938271605</v>
      </c>
      <c r="R24" s="2">
        <v>0</v>
      </c>
      <c r="S24" s="2">
        <v>0.00617283950617284</v>
      </c>
      <c r="T24" s="2">
        <v>0.00308641975308642</v>
      </c>
      <c r="U24" s="2">
        <v>0.00154320987654321</v>
      </c>
      <c r="V24" s="2">
        <v>0</v>
      </c>
      <c r="W24" s="2">
        <v>0</v>
      </c>
      <c r="X24" s="2">
        <v>0.00617283950617284</v>
      </c>
      <c r="Y24" s="2">
        <v>0.00308641975308642</v>
      </c>
      <c r="Z24" s="2">
        <v>0.00154320987654321</v>
      </c>
      <c r="AA24" s="2">
        <v>0</v>
      </c>
      <c r="AB24" s="2">
        <v>0</v>
      </c>
      <c r="AC24" s="2">
        <v>0.00617283950617284</v>
      </c>
      <c r="AD24" s="2">
        <v>0.00308641975308642</v>
      </c>
      <c r="AE24" s="2">
        <v>0.00154320987654321</v>
      </c>
      <c r="AF24" s="2">
        <v>0</v>
      </c>
      <c r="AG24" s="2">
        <v>0</v>
      </c>
    </row>
    <row r="25" spans="2:33" ht="15" outlineLevel="1">
      <c r="B25" s="13"/>
      <c r="C25" s="13" t="s">
        <v>50</v>
      </c>
      <c r="D25" s="2">
        <v>0.0632716049382716</v>
      </c>
      <c r="E25" s="2">
        <v>0.0339506172839506</v>
      </c>
      <c r="F25" s="2">
        <v>0.00462962962962963</v>
      </c>
      <c r="G25" s="2">
        <v>0.00231481481481481</v>
      </c>
      <c r="H25" s="2">
        <v>0.000771604938271605</v>
      </c>
      <c r="I25" s="2">
        <v>0.0632716049382716</v>
      </c>
      <c r="J25" s="2">
        <v>0.0339506172839506</v>
      </c>
      <c r="K25" s="2">
        <v>0.00462962962962963</v>
      </c>
      <c r="L25" s="2">
        <v>0.00231481481481481</v>
      </c>
      <c r="M25" s="2">
        <v>0.000771604938271605</v>
      </c>
      <c r="N25" s="2">
        <v>0.0632716049382716</v>
      </c>
      <c r="O25" s="2">
        <v>0.0339506172839506</v>
      </c>
      <c r="P25" s="2">
        <v>0.00462962962962963</v>
      </c>
      <c r="Q25" s="2">
        <v>0.00231481481481481</v>
      </c>
      <c r="R25" s="2">
        <v>0.000771604938271605</v>
      </c>
      <c r="S25" s="2">
        <v>0.0889917695473251</v>
      </c>
      <c r="T25" s="2">
        <v>0.00771604938271605</v>
      </c>
      <c r="U25" s="2">
        <v>0.00385802469135802</v>
      </c>
      <c r="V25" s="2">
        <v>0.00231481481481481</v>
      </c>
      <c r="W25" s="2">
        <v>0</v>
      </c>
      <c r="X25" s="2">
        <v>0.0889917695473251</v>
      </c>
      <c r="Y25" s="2">
        <v>0.00771604938271605</v>
      </c>
      <c r="Z25" s="2">
        <v>0.00385802469135802</v>
      </c>
      <c r="AA25" s="2">
        <v>0.00231481481481481</v>
      </c>
      <c r="AB25" s="2">
        <v>0</v>
      </c>
      <c r="AC25" s="2">
        <v>0.0889917695473251</v>
      </c>
      <c r="AD25" s="2">
        <v>0.00771604938271605</v>
      </c>
      <c r="AE25" s="2">
        <v>0.00385802469135802</v>
      </c>
      <c r="AF25" s="2">
        <v>0.00231481481481481</v>
      </c>
      <c r="AG25" s="2">
        <v>0</v>
      </c>
    </row>
    <row r="26" spans="2:33" ht="15" outlineLevel="1">
      <c r="B26" s="13"/>
      <c r="C26" s="13" t="s">
        <v>51</v>
      </c>
      <c r="D26" s="2">
        <v>0.0679012345679012</v>
      </c>
      <c r="E26" s="2">
        <v>0.0378086419753086</v>
      </c>
      <c r="F26" s="2">
        <v>0.00771604938271605</v>
      </c>
      <c r="G26" s="2">
        <v>0.00462962962962963</v>
      </c>
      <c r="H26" s="2">
        <v>0.00231481481481481</v>
      </c>
      <c r="I26" s="2">
        <v>0.0679012345679012</v>
      </c>
      <c r="J26" s="2">
        <v>0.0378086419753086</v>
      </c>
      <c r="K26" s="2">
        <v>0.00771604938271605</v>
      </c>
      <c r="L26" s="2">
        <v>0.00462962962962963</v>
      </c>
      <c r="M26" s="2">
        <v>0.00231481481481481</v>
      </c>
      <c r="N26" s="2">
        <v>0.0679012345679012</v>
      </c>
      <c r="O26" s="2">
        <v>0.0378086419753086</v>
      </c>
      <c r="P26" s="2">
        <v>0.00771604938271605</v>
      </c>
      <c r="Q26" s="2">
        <v>0.00462962962962963</v>
      </c>
      <c r="R26" s="2">
        <v>0.00231481481481481</v>
      </c>
      <c r="S26" s="2">
        <v>0.0679012345679012</v>
      </c>
      <c r="T26" s="2">
        <v>0.036522633744856</v>
      </c>
      <c r="U26" s="2">
        <v>0.00771604938271605</v>
      </c>
      <c r="V26" s="2">
        <v>0.00385802469135802</v>
      </c>
      <c r="W26" s="2">
        <v>0.00231481481481481</v>
      </c>
      <c r="X26" s="2">
        <v>0.0679012345679012</v>
      </c>
      <c r="Y26" s="2">
        <v>0.036522633744856</v>
      </c>
      <c r="Z26" s="2">
        <v>0.00771604938271605</v>
      </c>
      <c r="AA26" s="2">
        <v>0.00385802469135802</v>
      </c>
      <c r="AB26" s="2">
        <v>0.00231481481481481</v>
      </c>
      <c r="AC26" s="2">
        <v>0.0679012345679012</v>
      </c>
      <c r="AD26" s="2">
        <v>0.036522633744856</v>
      </c>
      <c r="AE26" s="2">
        <v>0.00771604938271605</v>
      </c>
      <c r="AF26" s="2">
        <v>0.00385802469135802</v>
      </c>
      <c r="AG26" s="2">
        <v>0.00231481481481481</v>
      </c>
    </row>
    <row r="27" spans="2:33" ht="15" outlineLevel="1">
      <c r="B27" s="13"/>
      <c r="C27" s="13" t="s">
        <v>52</v>
      </c>
      <c r="D27" s="2">
        <v>0.0964506172839506</v>
      </c>
      <c r="E27" s="2">
        <v>0.0679012345679012</v>
      </c>
      <c r="F27" s="2">
        <v>0.0378086419753086</v>
      </c>
      <c r="G27" s="2">
        <v>0.00771604938271605</v>
      </c>
      <c r="H27" s="2">
        <v>0.00462962962962963</v>
      </c>
      <c r="I27" s="2">
        <v>0.0964506172839506</v>
      </c>
      <c r="J27" s="2">
        <v>0.0679012345679012</v>
      </c>
      <c r="K27" s="2">
        <v>0.0378086419753086</v>
      </c>
      <c r="L27" s="2">
        <v>0.00771604938271605</v>
      </c>
      <c r="M27" s="2">
        <v>0.00462962962962963</v>
      </c>
      <c r="N27" s="2">
        <v>0.0964506172839506</v>
      </c>
      <c r="O27" s="2">
        <v>0.0679012345679012</v>
      </c>
      <c r="P27" s="2">
        <v>0.0378086419753086</v>
      </c>
      <c r="Q27" s="2">
        <v>0.00771604938271605</v>
      </c>
      <c r="R27" s="2">
        <v>0.00462962962962963</v>
      </c>
      <c r="S27" s="2">
        <v>0.0689300411522634</v>
      </c>
      <c r="T27" s="2">
        <v>0.0949074074074074</v>
      </c>
      <c r="U27" s="2">
        <v>0.0102880658436214</v>
      </c>
      <c r="V27" s="2">
        <v>0.00771604938271605</v>
      </c>
      <c r="W27" s="2">
        <v>0.00385802469135802</v>
      </c>
      <c r="X27" s="2">
        <v>0.0689300411522634</v>
      </c>
      <c r="Y27" s="2">
        <v>0.0949074074074074</v>
      </c>
      <c r="Z27" s="2">
        <v>0.0102880658436214</v>
      </c>
      <c r="AA27" s="2">
        <v>0.00771604938271605</v>
      </c>
      <c r="AB27" s="2">
        <v>0.00385802469135802</v>
      </c>
      <c r="AC27" s="2">
        <v>0.0689300411522634</v>
      </c>
      <c r="AD27" s="2">
        <v>0.0949074074074074</v>
      </c>
      <c r="AE27" s="2">
        <v>0.0102880658436214</v>
      </c>
      <c r="AF27" s="2">
        <v>0.00771604938271605</v>
      </c>
      <c r="AG27" s="2">
        <v>0.00385802469135802</v>
      </c>
    </row>
    <row r="28" spans="2:33" ht="15" outlineLevel="1">
      <c r="B28" s="13"/>
      <c r="C28" s="13" t="s">
        <v>53</v>
      </c>
      <c r="D28" s="2">
        <v>0.099537037037037</v>
      </c>
      <c r="E28" s="2">
        <v>0.0717592592592592</v>
      </c>
      <c r="F28" s="2">
        <v>0.0424382716049383</v>
      </c>
      <c r="G28" s="2">
        <v>0.0115740740740741</v>
      </c>
      <c r="H28" s="2">
        <v>0.00771604938271605</v>
      </c>
      <c r="I28" s="2">
        <v>0.099537037037037</v>
      </c>
      <c r="J28" s="2">
        <v>0.0717592592592592</v>
      </c>
      <c r="K28" s="2">
        <v>0.0424382716049383</v>
      </c>
      <c r="L28" s="2">
        <v>0.0115740740740741</v>
      </c>
      <c r="M28" s="2">
        <v>0.00771604938271605</v>
      </c>
      <c r="N28" s="2">
        <v>0.099537037037037</v>
      </c>
      <c r="O28" s="2">
        <v>0.0717592592592592</v>
      </c>
      <c r="P28" s="2">
        <v>0.0424382716049383</v>
      </c>
      <c r="Q28" s="2">
        <v>0.0115740740740741</v>
      </c>
      <c r="R28" s="2">
        <v>0.00771604938271605</v>
      </c>
      <c r="S28" s="2">
        <v>0.099537037037037</v>
      </c>
      <c r="T28" s="2">
        <v>0.0704732510288066</v>
      </c>
      <c r="U28" s="2">
        <v>0.0424382716049383</v>
      </c>
      <c r="V28" s="2">
        <v>0.0102880658436214</v>
      </c>
      <c r="W28" s="2">
        <v>0.00771604938271605</v>
      </c>
      <c r="X28" s="2">
        <v>0.099537037037037</v>
      </c>
      <c r="Y28" s="2">
        <v>0.0704732510288066</v>
      </c>
      <c r="Z28" s="2">
        <v>0.0424382716049383</v>
      </c>
      <c r="AA28" s="2">
        <v>0.0102880658436214</v>
      </c>
      <c r="AB28" s="2">
        <v>0.00771604938271605</v>
      </c>
      <c r="AC28" s="2">
        <v>0.099537037037037</v>
      </c>
      <c r="AD28" s="2">
        <v>0.0704732510288066</v>
      </c>
      <c r="AE28" s="2">
        <v>0.0424382716049383</v>
      </c>
      <c r="AF28" s="2">
        <v>0.0102880658436214</v>
      </c>
      <c r="AG28" s="2">
        <v>0.00771604938271605</v>
      </c>
    </row>
    <row r="29" spans="2:33" ht="15" outlineLevel="1">
      <c r="B29" s="13"/>
      <c r="C29" s="13" t="s">
        <v>54</v>
      </c>
      <c r="D29" s="2">
        <v>0.000771604938271605</v>
      </c>
      <c r="E29" s="2">
        <v>0</v>
      </c>
      <c r="F29" s="2">
        <v>0</v>
      </c>
      <c r="G29" s="2">
        <v>0</v>
      </c>
      <c r="H29" s="2">
        <v>0</v>
      </c>
      <c r="I29" s="2">
        <v>0.000771604938271605</v>
      </c>
      <c r="J29" s="2">
        <v>0</v>
      </c>
      <c r="K29" s="2">
        <v>0</v>
      </c>
      <c r="L29" s="2">
        <v>0</v>
      </c>
      <c r="M29" s="2">
        <v>0</v>
      </c>
      <c r="N29" s="2">
        <v>0.000771604938271605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</row>
    <row r="30" spans="2:33" ht="15" outlineLevel="1">
      <c r="B30" s="13"/>
      <c r="C30" s="13" t="s">
        <v>55</v>
      </c>
      <c r="D30" s="2">
        <v>0.029320987654321</v>
      </c>
      <c r="E30" s="2">
        <v>0.000771604938271605</v>
      </c>
      <c r="F30" s="2">
        <v>0</v>
      </c>
      <c r="G30" s="2">
        <v>0</v>
      </c>
      <c r="H30" s="2">
        <v>0</v>
      </c>
      <c r="I30" s="2">
        <v>0.029320987654321</v>
      </c>
      <c r="J30" s="2">
        <v>0.000771604938271605</v>
      </c>
      <c r="K30" s="2">
        <v>0</v>
      </c>
      <c r="L30" s="2">
        <v>0</v>
      </c>
      <c r="M30" s="2">
        <v>0</v>
      </c>
      <c r="N30" s="2">
        <v>0.029320987654321</v>
      </c>
      <c r="O30" s="2">
        <v>0.000771604938271605</v>
      </c>
      <c r="P30" s="2">
        <v>0</v>
      </c>
      <c r="Q30" s="2">
        <v>0</v>
      </c>
      <c r="R30" s="2">
        <v>0</v>
      </c>
      <c r="S30" s="2">
        <v>0.00231481481481481</v>
      </c>
      <c r="T30" s="2">
        <v>0</v>
      </c>
      <c r="U30" s="2">
        <v>0</v>
      </c>
      <c r="V30" s="2">
        <v>0</v>
      </c>
      <c r="W30" s="2">
        <v>0</v>
      </c>
      <c r="X30" s="2">
        <v>0.00231481481481481</v>
      </c>
      <c r="Y30" s="2">
        <v>0</v>
      </c>
      <c r="Z30" s="2">
        <v>0</v>
      </c>
      <c r="AA30" s="2">
        <v>0</v>
      </c>
      <c r="AB30" s="2">
        <v>0</v>
      </c>
      <c r="AC30" s="2">
        <v>0.00231481481481481</v>
      </c>
      <c r="AD30" s="2">
        <v>0</v>
      </c>
      <c r="AE30" s="2">
        <v>0</v>
      </c>
      <c r="AF30" s="2">
        <v>0</v>
      </c>
      <c r="AG30" s="2">
        <v>0</v>
      </c>
    </row>
    <row r="31" spans="2:33" ht="15" outlineLevel="1">
      <c r="B31" s="13"/>
      <c r="C31" s="13" t="s">
        <v>56</v>
      </c>
      <c r="D31" s="2">
        <v>0.029320987654321</v>
      </c>
      <c r="E31" s="2">
        <v>0.000771604938271605</v>
      </c>
      <c r="F31" s="2">
        <v>0</v>
      </c>
      <c r="G31" s="2">
        <v>0</v>
      </c>
      <c r="H31" s="2">
        <v>0</v>
      </c>
      <c r="I31" s="2">
        <v>0.029320987654321</v>
      </c>
      <c r="J31" s="2">
        <v>0.000771604938271605</v>
      </c>
      <c r="K31" s="2">
        <v>0</v>
      </c>
      <c r="L31" s="2">
        <v>0</v>
      </c>
      <c r="M31" s="2">
        <v>0</v>
      </c>
      <c r="N31" s="2">
        <v>0.029320987654321</v>
      </c>
      <c r="O31" s="2">
        <v>0.000771604938271605</v>
      </c>
      <c r="P31" s="2">
        <v>0</v>
      </c>
      <c r="Q31" s="2">
        <v>0</v>
      </c>
      <c r="R31" s="2">
        <v>0</v>
      </c>
      <c r="S31" s="2">
        <v>0.029320987654321</v>
      </c>
      <c r="T31" s="2">
        <v>0.000771604938271605</v>
      </c>
      <c r="U31" s="2">
        <v>0</v>
      </c>
      <c r="V31" s="2">
        <v>0</v>
      </c>
      <c r="W31" s="2">
        <v>0</v>
      </c>
      <c r="X31" s="2">
        <v>0.029320987654321</v>
      </c>
      <c r="Y31" s="2">
        <v>0.000771604938271605</v>
      </c>
      <c r="Z31" s="2">
        <v>0</v>
      </c>
      <c r="AA31" s="2">
        <v>0</v>
      </c>
      <c r="AB31" s="2">
        <v>0</v>
      </c>
      <c r="AC31" s="2">
        <v>0.029320987654321</v>
      </c>
      <c r="AD31" s="2">
        <v>0.000771604938271605</v>
      </c>
      <c r="AE31" s="2">
        <v>0</v>
      </c>
      <c r="AF31" s="2">
        <v>0</v>
      </c>
      <c r="AG31" s="2">
        <v>0</v>
      </c>
    </row>
    <row r="32" spans="2:33" ht="15" outlineLevel="1">
      <c r="B32" s="13"/>
      <c r="C32" s="13" t="s">
        <v>57</v>
      </c>
      <c r="D32" s="2">
        <v>0.0856481481481482</v>
      </c>
      <c r="E32" s="2">
        <v>0.029320987654321</v>
      </c>
      <c r="F32" s="2">
        <v>0.000771604938271605</v>
      </c>
      <c r="G32" s="2">
        <v>0</v>
      </c>
      <c r="H32" s="2">
        <v>0</v>
      </c>
      <c r="I32" s="2">
        <v>0.0856481481481482</v>
      </c>
      <c r="J32" s="2">
        <v>0.029320987654321</v>
      </c>
      <c r="K32" s="2">
        <v>0.000771604938271605</v>
      </c>
      <c r="L32" s="2">
        <v>0</v>
      </c>
      <c r="M32" s="2">
        <v>0</v>
      </c>
      <c r="N32" s="2">
        <v>0.0856481481481482</v>
      </c>
      <c r="O32" s="2">
        <v>0.029320987654321</v>
      </c>
      <c r="P32" s="2">
        <v>0.000771604938271605</v>
      </c>
      <c r="Q32" s="2">
        <v>0</v>
      </c>
      <c r="R32" s="2">
        <v>0</v>
      </c>
      <c r="S32" s="2">
        <v>0.0848765432098765</v>
      </c>
      <c r="T32" s="2">
        <v>0.00231481481481481</v>
      </c>
      <c r="U32" s="2">
        <v>0</v>
      </c>
      <c r="V32" s="2">
        <v>0</v>
      </c>
      <c r="W32" s="2">
        <v>0</v>
      </c>
      <c r="X32" s="2">
        <v>0.0848765432098765</v>
      </c>
      <c r="Y32" s="2">
        <v>0.00231481481481481</v>
      </c>
      <c r="Z32" s="2">
        <v>0</v>
      </c>
      <c r="AA32" s="2">
        <v>0</v>
      </c>
      <c r="AB32" s="2">
        <v>0</v>
      </c>
      <c r="AC32" s="2">
        <v>0.0848765432098765</v>
      </c>
      <c r="AD32" s="2">
        <v>0.00231481481481481</v>
      </c>
      <c r="AE32" s="2">
        <v>0</v>
      </c>
      <c r="AF32" s="2">
        <v>0</v>
      </c>
      <c r="AG32" s="2">
        <v>0</v>
      </c>
    </row>
    <row r="33" spans="2:33" ht="15.75" outlineLevel="1" thickBot="1">
      <c r="B33" s="15"/>
      <c r="C33" s="15" t="s">
        <v>58</v>
      </c>
      <c r="D33" s="3">
        <v>0.0856481481481482</v>
      </c>
      <c r="E33" s="3">
        <v>0.029320987654321</v>
      </c>
      <c r="F33" s="3">
        <v>0.000771604938271605</v>
      </c>
      <c r="G33" s="3">
        <v>0</v>
      </c>
      <c r="H33" s="3">
        <v>0</v>
      </c>
      <c r="I33" s="3">
        <v>0.0856481481481482</v>
      </c>
      <c r="J33" s="3">
        <v>0.029320987654321</v>
      </c>
      <c r="K33" s="3">
        <v>0.000771604938271605</v>
      </c>
      <c r="L33" s="3">
        <v>0</v>
      </c>
      <c r="M33" s="3">
        <v>0</v>
      </c>
      <c r="N33" s="3">
        <v>0.0856481481481482</v>
      </c>
      <c r="O33" s="3">
        <v>0.029320987654321</v>
      </c>
      <c r="P33" s="3">
        <v>0.000771604938271605</v>
      </c>
      <c r="Q33" s="3">
        <v>0</v>
      </c>
      <c r="R33" s="3">
        <v>0</v>
      </c>
      <c r="S33" s="3">
        <v>0.0856481481481482</v>
      </c>
      <c r="T33" s="3">
        <v>0.029320987654321</v>
      </c>
      <c r="U33" s="3">
        <v>0.000771604938271605</v>
      </c>
      <c r="V33" s="3">
        <v>0</v>
      </c>
      <c r="W33" s="3">
        <v>0</v>
      </c>
      <c r="X33" s="3">
        <v>0.0856481481481482</v>
      </c>
      <c r="Y33" s="3">
        <v>0.029320987654321</v>
      </c>
      <c r="Z33" s="3">
        <v>0.000771604938271605</v>
      </c>
      <c r="AA33" s="3">
        <v>0</v>
      </c>
      <c r="AB33" s="3">
        <v>0</v>
      </c>
      <c r="AC33" s="3">
        <v>0.0856481481481482</v>
      </c>
      <c r="AD33" s="3">
        <v>0.029320987654321</v>
      </c>
      <c r="AE33" s="3">
        <v>0.000771604938271605</v>
      </c>
      <c r="AF33" s="3">
        <v>0</v>
      </c>
      <c r="AG33" s="3">
        <v>0</v>
      </c>
    </row>
    <row r="35" ht="15.75" thickBot="1"/>
    <row r="36" spans="2:33" ht="17.25" collapsed="1">
      <c r="B36" s="12" t="s">
        <v>32</v>
      </c>
      <c r="C36" s="1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2:33" ht="40.5" hidden="1" outlineLevel="1">
      <c r="B37" s="13"/>
      <c r="C37" s="13"/>
      <c r="D37" s="11" t="s">
        <v>30</v>
      </c>
      <c r="E37" s="11" t="s">
        <v>30</v>
      </c>
      <c r="F37" s="11" t="s">
        <v>30</v>
      </c>
      <c r="G37" s="11" t="s">
        <v>30</v>
      </c>
      <c r="H37" s="11" t="s">
        <v>30</v>
      </c>
      <c r="I37" s="11" t="s">
        <v>31</v>
      </c>
      <c r="J37" s="11" t="s">
        <v>31</v>
      </c>
      <c r="K37" s="11" t="s">
        <v>31</v>
      </c>
      <c r="L37" s="11" t="s">
        <v>31</v>
      </c>
      <c r="M37" s="11" t="s">
        <v>31</v>
      </c>
      <c r="N37" s="11" t="s">
        <v>31</v>
      </c>
      <c r="O37" s="11" t="s">
        <v>31</v>
      </c>
      <c r="P37" s="11" t="s">
        <v>31</v>
      </c>
      <c r="Q37" s="11" t="s">
        <v>31</v>
      </c>
      <c r="R37" s="11" t="s">
        <v>31</v>
      </c>
      <c r="S37" s="11" t="s">
        <v>31</v>
      </c>
      <c r="T37" s="11" t="s">
        <v>31</v>
      </c>
      <c r="U37" s="11" t="s">
        <v>31</v>
      </c>
      <c r="V37" s="11" t="s">
        <v>31</v>
      </c>
      <c r="W37" s="11" t="s">
        <v>31</v>
      </c>
      <c r="X37" s="11" t="s">
        <v>31</v>
      </c>
      <c r="Y37" s="11" t="s">
        <v>31</v>
      </c>
      <c r="Z37" s="11" t="s">
        <v>31</v>
      </c>
      <c r="AA37" s="11" t="s">
        <v>31</v>
      </c>
      <c r="AB37" s="11" t="s">
        <v>31</v>
      </c>
      <c r="AC37" s="11" t="s">
        <v>31</v>
      </c>
      <c r="AD37" s="11" t="s">
        <v>31</v>
      </c>
      <c r="AE37" s="11" t="s">
        <v>31</v>
      </c>
      <c r="AF37" s="11" t="s">
        <v>31</v>
      </c>
      <c r="AG37" s="11" t="s">
        <v>31</v>
      </c>
    </row>
    <row r="38" spans="2:33" ht="15">
      <c r="B38" s="14" t="s">
        <v>42</v>
      </c>
      <c r="C38" s="1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2:33" ht="15" outlineLevel="1">
      <c r="B39" s="13"/>
      <c r="C39" s="13" t="s">
        <v>24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1</v>
      </c>
      <c r="T39" s="10">
        <v>1</v>
      </c>
      <c r="U39" s="10">
        <v>1</v>
      </c>
      <c r="V39" s="10">
        <v>1</v>
      </c>
      <c r="W39" s="10">
        <v>1</v>
      </c>
      <c r="X39" s="10">
        <v>1</v>
      </c>
      <c r="Y39" s="10">
        <v>1</v>
      </c>
      <c r="Z39" s="10">
        <v>1</v>
      </c>
      <c r="AA39" s="10">
        <v>1</v>
      </c>
      <c r="AB39" s="10">
        <v>1</v>
      </c>
      <c r="AC39" s="10">
        <v>1</v>
      </c>
      <c r="AD39" s="10">
        <v>1</v>
      </c>
      <c r="AE39" s="10">
        <v>1</v>
      </c>
      <c r="AF39" s="10">
        <v>1</v>
      </c>
      <c r="AG39" s="10">
        <v>1</v>
      </c>
    </row>
    <row r="40" spans="2:33" ht="15" outlineLevel="1">
      <c r="B40" s="13"/>
      <c r="C40" s="13" t="s">
        <v>6</v>
      </c>
      <c r="D40" s="10">
        <v>-1</v>
      </c>
      <c r="E40" s="10">
        <v>0</v>
      </c>
      <c r="F40" s="10">
        <v>1</v>
      </c>
      <c r="G40" s="10">
        <v>2</v>
      </c>
      <c r="H40" s="10">
        <v>3</v>
      </c>
      <c r="I40" s="10">
        <v>-1</v>
      </c>
      <c r="J40" s="10">
        <v>0</v>
      </c>
      <c r="K40" s="10">
        <v>1</v>
      </c>
      <c r="L40" s="10">
        <v>2</v>
      </c>
      <c r="M40" s="10">
        <v>3</v>
      </c>
      <c r="N40" s="10">
        <v>-1</v>
      </c>
      <c r="O40" s="10">
        <v>0</v>
      </c>
      <c r="P40" s="10">
        <v>1</v>
      </c>
      <c r="Q40" s="10">
        <v>2</v>
      </c>
      <c r="R40" s="10">
        <v>3</v>
      </c>
      <c r="S40" s="10">
        <v>-1</v>
      </c>
      <c r="T40" s="10">
        <v>0</v>
      </c>
      <c r="U40" s="10">
        <v>1</v>
      </c>
      <c r="V40" s="10">
        <v>2</v>
      </c>
      <c r="W40" s="10">
        <v>3</v>
      </c>
      <c r="X40" s="10">
        <v>-1</v>
      </c>
      <c r="Y40" s="10">
        <v>0</v>
      </c>
      <c r="Z40" s="10">
        <v>1</v>
      </c>
      <c r="AA40" s="10">
        <v>2</v>
      </c>
      <c r="AB40" s="10">
        <v>3</v>
      </c>
      <c r="AC40" s="10">
        <v>-1</v>
      </c>
      <c r="AD40" s="10">
        <v>0</v>
      </c>
      <c r="AE40" s="10">
        <v>1</v>
      </c>
      <c r="AF40" s="10">
        <v>2</v>
      </c>
      <c r="AG40" s="10">
        <v>3</v>
      </c>
    </row>
    <row r="41" spans="2:33" ht="15" outlineLevel="1">
      <c r="B41" s="13"/>
      <c r="C41" s="13" t="s">
        <v>5</v>
      </c>
      <c r="D41" s="10">
        <v>6</v>
      </c>
      <c r="E41" s="10">
        <v>6</v>
      </c>
      <c r="F41" s="10">
        <v>6</v>
      </c>
      <c r="G41" s="10">
        <v>6</v>
      </c>
      <c r="H41" s="10">
        <v>6</v>
      </c>
      <c r="I41" s="10">
        <v>7</v>
      </c>
      <c r="J41" s="10">
        <v>7</v>
      </c>
      <c r="K41" s="10">
        <v>7</v>
      </c>
      <c r="L41" s="10">
        <v>7</v>
      </c>
      <c r="M41" s="10">
        <v>7</v>
      </c>
      <c r="N41" s="10">
        <v>8</v>
      </c>
      <c r="O41" s="10">
        <v>8</v>
      </c>
      <c r="P41" s="10">
        <v>8</v>
      </c>
      <c r="Q41" s="10">
        <v>8</v>
      </c>
      <c r="R41" s="10">
        <v>8</v>
      </c>
      <c r="S41" s="10">
        <v>6</v>
      </c>
      <c r="T41" s="10">
        <v>6</v>
      </c>
      <c r="U41" s="10">
        <v>6</v>
      </c>
      <c r="V41" s="10">
        <v>6</v>
      </c>
      <c r="W41" s="10">
        <v>6</v>
      </c>
      <c r="X41" s="10">
        <v>7</v>
      </c>
      <c r="Y41" s="10">
        <v>7</v>
      </c>
      <c r="Z41" s="10">
        <v>7</v>
      </c>
      <c r="AA41" s="10">
        <v>7</v>
      </c>
      <c r="AB41" s="10">
        <v>7</v>
      </c>
      <c r="AC41" s="10">
        <v>8</v>
      </c>
      <c r="AD41" s="10">
        <v>8</v>
      </c>
      <c r="AE41" s="10">
        <v>8</v>
      </c>
      <c r="AF41" s="10">
        <v>8</v>
      </c>
      <c r="AG41" s="10">
        <v>8</v>
      </c>
    </row>
    <row r="42" spans="2:33" ht="15">
      <c r="B42" s="14" t="s">
        <v>43</v>
      </c>
      <c r="C42" s="1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2:33" ht="15" outlineLevel="1">
      <c r="B43" s="13"/>
      <c r="C43" s="13" t="s">
        <v>44</v>
      </c>
      <c r="D43" s="2">
        <v>0.416666666666667</v>
      </c>
      <c r="E43" s="2">
        <v>0.277777777777778</v>
      </c>
      <c r="F43" s="2">
        <v>0.166666666666667</v>
      </c>
      <c r="G43" s="2">
        <v>0.0833333333333333</v>
      </c>
      <c r="H43" s="2">
        <v>0.0277777777777778</v>
      </c>
      <c r="I43" s="2">
        <v>0.416666666666667</v>
      </c>
      <c r="J43" s="2">
        <v>0.277777777777778</v>
      </c>
      <c r="K43" s="2">
        <v>0.166666666666667</v>
      </c>
      <c r="L43" s="2">
        <v>0.0833333333333333</v>
      </c>
      <c r="M43" s="2">
        <v>0.0277777777777778</v>
      </c>
      <c r="N43" s="2">
        <v>0.416666666666667</v>
      </c>
      <c r="O43" s="2">
        <v>0.277777777777778</v>
      </c>
      <c r="P43" s="2">
        <v>0.166666666666667</v>
      </c>
      <c r="Q43" s="2">
        <v>0.0833333333333333</v>
      </c>
      <c r="R43" s="2">
        <v>0.0277777777777778</v>
      </c>
      <c r="S43" s="2">
        <v>0.333333333333333</v>
      </c>
      <c r="T43" s="2">
        <v>0.222222222222222</v>
      </c>
      <c r="U43" s="2">
        <v>0.111111111111111</v>
      </c>
      <c r="V43" s="2">
        <v>0.0555555555555556</v>
      </c>
      <c r="W43" s="2">
        <v>0</v>
      </c>
      <c r="X43" s="2">
        <v>0.333333333333333</v>
      </c>
      <c r="Y43" s="2">
        <v>0.222222222222222</v>
      </c>
      <c r="Z43" s="2">
        <v>0.111111111111111</v>
      </c>
      <c r="AA43" s="2">
        <v>0.0555555555555556</v>
      </c>
      <c r="AB43" s="2">
        <v>0</v>
      </c>
      <c r="AC43" s="2">
        <v>0.333333333333333</v>
      </c>
      <c r="AD43" s="2">
        <v>0.222222222222222</v>
      </c>
      <c r="AE43" s="2">
        <v>0.111111111111111</v>
      </c>
      <c r="AF43" s="2">
        <v>0.0555555555555556</v>
      </c>
      <c r="AG43" s="2">
        <v>0</v>
      </c>
    </row>
    <row r="44" spans="2:33" ht="15" outlineLevel="1">
      <c r="B44" s="13"/>
      <c r="C44" s="13" t="s">
        <v>45</v>
      </c>
      <c r="D44" s="2">
        <v>0.583333333333333</v>
      </c>
      <c r="E44" s="2">
        <v>0.416666666666667</v>
      </c>
      <c r="F44" s="2">
        <v>0.277777777777778</v>
      </c>
      <c r="G44" s="2">
        <v>0.166666666666667</v>
      </c>
      <c r="H44" s="2">
        <v>0.0833333333333333</v>
      </c>
      <c r="I44" s="2">
        <v>0.583333333333333</v>
      </c>
      <c r="J44" s="2">
        <v>0.416666666666667</v>
      </c>
      <c r="K44" s="2">
        <v>0.277777777777778</v>
      </c>
      <c r="L44" s="2">
        <v>0.166666666666667</v>
      </c>
      <c r="M44" s="2">
        <v>0.0833333333333333</v>
      </c>
      <c r="N44" s="2">
        <v>0.583333333333333</v>
      </c>
      <c r="O44" s="2">
        <v>0.416666666666667</v>
      </c>
      <c r="P44" s="2">
        <v>0.277777777777778</v>
      </c>
      <c r="Q44" s="2">
        <v>0.166666666666667</v>
      </c>
      <c r="R44" s="2">
        <v>0.0833333333333333</v>
      </c>
      <c r="S44" s="2">
        <v>0.583333333333333</v>
      </c>
      <c r="T44" s="2">
        <v>0.388888888888889</v>
      </c>
      <c r="U44" s="2">
        <v>0.277777777777778</v>
      </c>
      <c r="V44" s="2">
        <v>0.138888888888889</v>
      </c>
      <c r="W44" s="2">
        <v>0.0833333333333333</v>
      </c>
      <c r="X44" s="2">
        <v>0.583333333333333</v>
      </c>
      <c r="Y44" s="2">
        <v>0.388888888888889</v>
      </c>
      <c r="Z44" s="2">
        <v>0.277777777777778</v>
      </c>
      <c r="AA44" s="2">
        <v>0.138888888888889</v>
      </c>
      <c r="AB44" s="2">
        <v>0.0833333333333333</v>
      </c>
      <c r="AC44" s="2">
        <v>0.583333333333333</v>
      </c>
      <c r="AD44" s="2">
        <v>0.388888888888889</v>
      </c>
      <c r="AE44" s="2">
        <v>0.277777777777778</v>
      </c>
      <c r="AF44" s="2">
        <v>0.138888888888889</v>
      </c>
      <c r="AG44" s="2">
        <v>0.0833333333333333</v>
      </c>
    </row>
    <row r="45" spans="2:33" ht="15" outlineLevel="1">
      <c r="B45" s="13"/>
      <c r="C45" s="13" t="s">
        <v>46</v>
      </c>
      <c r="D45" s="2">
        <v>0.722222222222222</v>
      </c>
      <c r="E45" s="2">
        <v>0.583333333333333</v>
      </c>
      <c r="F45" s="2">
        <v>0.416666666666667</v>
      </c>
      <c r="G45" s="2">
        <v>0.277777777777778</v>
      </c>
      <c r="H45" s="2">
        <v>0.166666666666667</v>
      </c>
      <c r="I45" s="2">
        <v>0.722222222222222</v>
      </c>
      <c r="J45" s="2">
        <v>0.583333333333333</v>
      </c>
      <c r="K45" s="2">
        <v>0.416666666666667</v>
      </c>
      <c r="L45" s="2">
        <v>0.277777777777778</v>
      </c>
      <c r="M45" s="2">
        <v>0.166666666666667</v>
      </c>
      <c r="N45" s="2">
        <v>0.722222222222222</v>
      </c>
      <c r="O45" s="2">
        <v>0.583333333333333</v>
      </c>
      <c r="P45" s="2">
        <v>0.416666666666667</v>
      </c>
      <c r="Q45" s="2">
        <v>0.277777777777778</v>
      </c>
      <c r="R45" s="2">
        <v>0.166666666666667</v>
      </c>
      <c r="S45" s="2">
        <v>0.694444444444444</v>
      </c>
      <c r="T45" s="2">
        <v>0.583333333333333</v>
      </c>
      <c r="U45" s="2">
        <v>0.388888888888889</v>
      </c>
      <c r="V45" s="2">
        <v>0.277777777777778</v>
      </c>
      <c r="W45" s="2">
        <v>0.138888888888889</v>
      </c>
      <c r="X45" s="2">
        <v>0.694444444444444</v>
      </c>
      <c r="Y45" s="2">
        <v>0.583333333333333</v>
      </c>
      <c r="Z45" s="2">
        <v>0.388888888888889</v>
      </c>
      <c r="AA45" s="2">
        <v>0.277777777777778</v>
      </c>
      <c r="AB45" s="2">
        <v>0.138888888888889</v>
      </c>
      <c r="AC45" s="2">
        <v>0.694444444444444</v>
      </c>
      <c r="AD45" s="2">
        <v>0.583333333333333</v>
      </c>
      <c r="AE45" s="2">
        <v>0.388888888888889</v>
      </c>
      <c r="AF45" s="2">
        <v>0.277777777777778</v>
      </c>
      <c r="AG45" s="2">
        <v>0.138888888888889</v>
      </c>
    </row>
    <row r="46" spans="2:33" ht="15" outlineLevel="1">
      <c r="B46" s="13"/>
      <c r="C46" s="13" t="s">
        <v>47</v>
      </c>
      <c r="D46" s="2">
        <v>0.833333333333333</v>
      </c>
      <c r="E46" s="2">
        <v>0.722222222222222</v>
      </c>
      <c r="F46" s="2">
        <v>0.583333333333333</v>
      </c>
      <c r="G46" s="2">
        <v>0.416666666666667</v>
      </c>
      <c r="H46" s="2">
        <v>0.277777777777778</v>
      </c>
      <c r="I46" s="2">
        <v>0.833333333333333</v>
      </c>
      <c r="J46" s="2">
        <v>0.722222222222222</v>
      </c>
      <c r="K46" s="2">
        <v>0.583333333333333</v>
      </c>
      <c r="L46" s="2">
        <v>0.416666666666667</v>
      </c>
      <c r="M46" s="2">
        <v>0.277777777777778</v>
      </c>
      <c r="N46" s="2">
        <v>0.833333333333333</v>
      </c>
      <c r="O46" s="2">
        <v>0.722222222222222</v>
      </c>
      <c r="P46" s="2">
        <v>0.583333333333333</v>
      </c>
      <c r="Q46" s="2">
        <v>0.416666666666667</v>
      </c>
      <c r="R46" s="2">
        <v>0.277777777777778</v>
      </c>
      <c r="S46" s="2">
        <v>0.833333333333333</v>
      </c>
      <c r="T46" s="2">
        <v>0.694444444444444</v>
      </c>
      <c r="U46" s="2">
        <v>0.583333333333333</v>
      </c>
      <c r="V46" s="2">
        <v>0.388888888888889</v>
      </c>
      <c r="W46" s="2">
        <v>0.277777777777778</v>
      </c>
      <c r="X46" s="2">
        <v>0.833333333333333</v>
      </c>
      <c r="Y46" s="2">
        <v>0.694444444444444</v>
      </c>
      <c r="Z46" s="2">
        <v>0.583333333333333</v>
      </c>
      <c r="AA46" s="2">
        <v>0.388888888888889</v>
      </c>
      <c r="AB46" s="2">
        <v>0.277777777777778</v>
      </c>
      <c r="AC46" s="2">
        <v>0.833333333333333</v>
      </c>
      <c r="AD46" s="2">
        <v>0.694444444444444</v>
      </c>
      <c r="AE46" s="2">
        <v>0.583333333333333</v>
      </c>
      <c r="AF46" s="2">
        <v>0.388888888888889</v>
      </c>
      <c r="AG46" s="2">
        <v>0.277777777777778</v>
      </c>
    </row>
    <row r="47" spans="2:33" ht="15" outlineLevel="1">
      <c r="B47" s="13"/>
      <c r="C47" s="13" t="s">
        <v>48</v>
      </c>
      <c r="D47" s="2">
        <v>0.916666666666667</v>
      </c>
      <c r="E47" s="2">
        <v>0.833333333333333</v>
      </c>
      <c r="F47" s="2">
        <v>0.722222222222222</v>
      </c>
      <c r="G47" s="2">
        <v>0.583333333333333</v>
      </c>
      <c r="H47" s="2">
        <v>0.416666666666667</v>
      </c>
      <c r="I47" s="2">
        <v>0.916666666666667</v>
      </c>
      <c r="J47" s="2">
        <v>0.833333333333333</v>
      </c>
      <c r="K47" s="2">
        <v>0.722222222222222</v>
      </c>
      <c r="L47" s="2">
        <v>0.583333333333333</v>
      </c>
      <c r="M47" s="2">
        <v>0.416666666666667</v>
      </c>
      <c r="N47" s="2">
        <v>0.916666666666667</v>
      </c>
      <c r="O47" s="2">
        <v>0.833333333333333</v>
      </c>
      <c r="P47" s="2">
        <v>0.722222222222222</v>
      </c>
      <c r="Q47" s="2">
        <v>0.583333333333333</v>
      </c>
      <c r="R47" s="2">
        <v>0.416666666666667</v>
      </c>
      <c r="S47" s="2">
        <v>0.888888888888889</v>
      </c>
      <c r="T47" s="2">
        <v>0.833333333333333</v>
      </c>
      <c r="U47" s="2">
        <v>0.694444444444444</v>
      </c>
      <c r="V47" s="2">
        <v>0.583333333333333</v>
      </c>
      <c r="W47" s="2">
        <v>0.388888888888889</v>
      </c>
      <c r="X47" s="2">
        <v>0.888888888888889</v>
      </c>
      <c r="Y47" s="2">
        <v>0.833333333333333</v>
      </c>
      <c r="Z47" s="2">
        <v>0.694444444444444</v>
      </c>
      <c r="AA47" s="2">
        <v>0.583333333333333</v>
      </c>
      <c r="AB47" s="2">
        <v>0.388888888888889</v>
      </c>
      <c r="AC47" s="2">
        <v>0.888888888888889</v>
      </c>
      <c r="AD47" s="2">
        <v>0.833333333333333</v>
      </c>
      <c r="AE47" s="2">
        <v>0.694444444444444</v>
      </c>
      <c r="AF47" s="2">
        <v>0.583333333333333</v>
      </c>
      <c r="AG47" s="2">
        <v>0.388888888888889</v>
      </c>
    </row>
    <row r="48" spans="2:33" ht="15" outlineLevel="1">
      <c r="B48" s="13"/>
      <c r="C48" s="13" t="s">
        <v>37</v>
      </c>
      <c r="D48" s="2">
        <v>0.111882716049383</v>
      </c>
      <c r="E48" s="2">
        <v>0.0856481481481482</v>
      </c>
      <c r="F48" s="2">
        <v>0.0594135802469136</v>
      </c>
      <c r="G48" s="2">
        <v>0.0362654320987654</v>
      </c>
      <c r="H48" s="2">
        <v>0.0162037037037037</v>
      </c>
      <c r="I48" s="2">
        <v>0.095679012345679</v>
      </c>
      <c r="J48" s="2">
        <v>0.0717592592592593</v>
      </c>
      <c r="K48" s="2">
        <v>0.0478395061728395</v>
      </c>
      <c r="L48" s="2">
        <v>0.0277777777777778</v>
      </c>
      <c r="M48" s="2">
        <v>0.0115740740740741</v>
      </c>
      <c r="N48" s="2">
        <v>0.0771604938271605</v>
      </c>
      <c r="O48" s="2">
        <v>0.0563271604938272</v>
      </c>
      <c r="P48" s="2">
        <v>0.0354938271604938</v>
      </c>
      <c r="Q48" s="2">
        <v>0.0192901234567901</v>
      </c>
      <c r="R48" s="2">
        <v>0.00771604938271605</v>
      </c>
      <c r="S48" s="2">
        <v>0.0277777777777778</v>
      </c>
      <c r="T48" s="2">
        <v>0.0787037037037037</v>
      </c>
      <c r="U48" s="2">
        <v>0.0401234567901235</v>
      </c>
      <c r="V48" s="2">
        <v>0.0324074074074074</v>
      </c>
      <c r="W48" s="2">
        <v>0</v>
      </c>
      <c r="X48" s="2">
        <v>0.0339506172839506</v>
      </c>
      <c r="Y48" s="2">
        <v>0.0632716049382716</v>
      </c>
      <c r="Z48" s="2">
        <v>0.0324074074074074</v>
      </c>
      <c r="AA48" s="2">
        <v>0.0231481481481482</v>
      </c>
      <c r="AB48" s="2">
        <v>0</v>
      </c>
      <c r="AC48" s="2">
        <v>0.0339506172839506</v>
      </c>
      <c r="AD48" s="2">
        <v>0.0478395061728395</v>
      </c>
      <c r="AE48" s="2">
        <v>0.0231481481481482</v>
      </c>
      <c r="AF48" s="2">
        <v>0.0154320987654321</v>
      </c>
      <c r="AG48" s="2">
        <v>0</v>
      </c>
    </row>
    <row r="49" spans="2:33" ht="15" outlineLevel="1">
      <c r="B49" s="13"/>
      <c r="C49" s="13" t="s">
        <v>38</v>
      </c>
      <c r="D49" s="2">
        <v>0.138117283950617</v>
      </c>
      <c r="E49" s="2">
        <v>0.111882716049383</v>
      </c>
      <c r="F49" s="2">
        <v>0.0856481481481482</v>
      </c>
      <c r="G49" s="2">
        <v>0.0594135802469136</v>
      </c>
      <c r="H49" s="2">
        <v>0.0362654320987654</v>
      </c>
      <c r="I49" s="2">
        <v>0.119598765432099</v>
      </c>
      <c r="J49" s="2">
        <v>0.095679012345679</v>
      </c>
      <c r="K49" s="2">
        <v>0.0717592592592593</v>
      </c>
      <c r="L49" s="2">
        <v>0.0478395061728395</v>
      </c>
      <c r="M49" s="2">
        <v>0.0277777777777778</v>
      </c>
      <c r="N49" s="2">
        <v>0.0979938271604938</v>
      </c>
      <c r="O49" s="2">
        <v>0.0771604938271605</v>
      </c>
      <c r="P49" s="2">
        <v>0.0563271604938272</v>
      </c>
      <c r="Q49" s="2">
        <v>0.0354938271604938</v>
      </c>
      <c r="R49" s="2">
        <v>0.0192901234567901</v>
      </c>
      <c r="S49" s="2">
        <v>0.199845679012346</v>
      </c>
      <c r="T49" s="2">
        <v>0.0347222222222222</v>
      </c>
      <c r="U49" s="2">
        <v>0.0979938271604938</v>
      </c>
      <c r="V49" s="2">
        <v>0.0439814814814815</v>
      </c>
      <c r="W49" s="2">
        <v>0.0486111111111111</v>
      </c>
      <c r="X49" s="2">
        <v>0.154320987654321</v>
      </c>
      <c r="Y49" s="2">
        <v>0.0424382716049383</v>
      </c>
      <c r="Z49" s="2">
        <v>0.0787037037037037</v>
      </c>
      <c r="AA49" s="2">
        <v>0.037037037037037</v>
      </c>
      <c r="AB49" s="2">
        <v>0.0347222222222222</v>
      </c>
      <c r="AC49" s="2">
        <v>0.117283950617284</v>
      </c>
      <c r="AD49" s="2">
        <v>0.0424382716049383</v>
      </c>
      <c r="AE49" s="2">
        <v>0.0601851851851852</v>
      </c>
      <c r="AF49" s="2">
        <v>0.0270061728395062</v>
      </c>
      <c r="AG49" s="2">
        <v>0.0231481481481482</v>
      </c>
    </row>
    <row r="50" spans="2:33" ht="15" outlineLevel="1">
      <c r="B50" s="13"/>
      <c r="C50" s="13" t="s">
        <v>39</v>
      </c>
      <c r="D50" s="2">
        <v>0.138888888888889</v>
      </c>
      <c r="E50" s="2">
        <v>0.142746913580247</v>
      </c>
      <c r="F50" s="2">
        <v>0.114197530864198</v>
      </c>
      <c r="G50" s="2">
        <v>0.0856481481481482</v>
      </c>
      <c r="H50" s="2">
        <v>0.0594135802469136</v>
      </c>
      <c r="I50" s="2">
        <v>0.12962962962963</v>
      </c>
      <c r="J50" s="2">
        <v>0.125771604938272</v>
      </c>
      <c r="K50" s="2">
        <v>0.0987654320987654</v>
      </c>
      <c r="L50" s="2">
        <v>0.0717592592592593</v>
      </c>
      <c r="M50" s="2">
        <v>0.0478395061728395</v>
      </c>
      <c r="N50" s="2">
        <v>0.114969135802469</v>
      </c>
      <c r="O50" s="2">
        <v>0.10570987654321</v>
      </c>
      <c r="P50" s="2">
        <v>0.0810185185185185</v>
      </c>
      <c r="Q50" s="2">
        <v>0.0563271604938272</v>
      </c>
      <c r="R50" s="2">
        <v>0.0354938271604938</v>
      </c>
      <c r="S50" s="2">
        <v>0.0625</v>
      </c>
      <c r="T50" s="2">
        <v>0.204475308641975</v>
      </c>
      <c r="U50" s="2">
        <v>0.0347222222222222</v>
      </c>
      <c r="V50" s="2">
        <v>0.0979938271604938</v>
      </c>
      <c r="W50" s="2">
        <v>0.0439814814814815</v>
      </c>
      <c r="X50" s="2">
        <v>0.0763888888888889</v>
      </c>
      <c r="Y50" s="2">
        <v>0.160493827160494</v>
      </c>
      <c r="Z50" s="2">
        <v>0.0424382716049383</v>
      </c>
      <c r="AA50" s="2">
        <v>0.0787037037037037</v>
      </c>
      <c r="AB50" s="2">
        <v>0.037037037037037</v>
      </c>
      <c r="AC50" s="2">
        <v>0.0733024691358025</v>
      </c>
      <c r="AD50" s="2">
        <v>0.125</v>
      </c>
      <c r="AE50" s="2">
        <v>0.0424382716049383</v>
      </c>
      <c r="AF50" s="2">
        <v>0.0601851851851852</v>
      </c>
      <c r="AG50" s="2">
        <v>0.0270061728395062</v>
      </c>
    </row>
    <row r="51" spans="2:33" ht="15" outlineLevel="1">
      <c r="B51" s="13"/>
      <c r="C51" s="13" t="s">
        <v>40</v>
      </c>
      <c r="D51" s="2">
        <v>0.127314814814815</v>
      </c>
      <c r="E51" s="2">
        <v>0.138888888888889</v>
      </c>
      <c r="F51" s="2">
        <v>0.142746913580247</v>
      </c>
      <c r="G51" s="2">
        <v>0.114197530864198</v>
      </c>
      <c r="H51" s="2">
        <v>0.0856481481481482</v>
      </c>
      <c r="I51" s="2">
        <v>0.124228395061728</v>
      </c>
      <c r="J51" s="2">
        <v>0.12962962962963</v>
      </c>
      <c r="K51" s="2">
        <v>0.125771604938272</v>
      </c>
      <c r="L51" s="2">
        <v>0.0987654320987654</v>
      </c>
      <c r="M51" s="2">
        <v>0.0717592592592593</v>
      </c>
      <c r="N51" s="2">
        <v>0.116512345679012</v>
      </c>
      <c r="O51" s="2">
        <v>0.114969135802469</v>
      </c>
      <c r="P51" s="2">
        <v>0.10570987654321</v>
      </c>
      <c r="Q51" s="2">
        <v>0.0810185185185185</v>
      </c>
      <c r="R51" s="2">
        <v>0.0563271604938272</v>
      </c>
      <c r="S51" s="2">
        <v>0.191358024691358</v>
      </c>
      <c r="T51" s="2">
        <v>0.0625</v>
      </c>
      <c r="U51" s="2">
        <v>0.20679012345679</v>
      </c>
      <c r="V51" s="2">
        <v>0.0347222222222222</v>
      </c>
      <c r="W51" s="2">
        <v>0.0979938271604938</v>
      </c>
      <c r="X51" s="2">
        <v>0.162037037037037</v>
      </c>
      <c r="Y51" s="2">
        <v>0.0763888888888889</v>
      </c>
      <c r="Z51" s="2">
        <v>0.16358024691358</v>
      </c>
      <c r="AA51" s="2">
        <v>0.0424382716049383</v>
      </c>
      <c r="AB51" s="2">
        <v>0.0787037037037037</v>
      </c>
      <c r="AC51" s="2">
        <v>0.139660493827161</v>
      </c>
      <c r="AD51" s="2">
        <v>0.0733024691358025</v>
      </c>
      <c r="AE51" s="2">
        <v>0.128858024691358</v>
      </c>
      <c r="AF51" s="2">
        <v>0.0424382716049383</v>
      </c>
      <c r="AG51" s="2">
        <v>0.0601851851851852</v>
      </c>
    </row>
    <row r="52" spans="2:33" ht="15" outlineLevel="1">
      <c r="B52" s="13"/>
      <c r="C52" s="13" t="s">
        <v>41</v>
      </c>
      <c r="D52" s="2">
        <v>0.118827160493827</v>
      </c>
      <c r="E52" s="2">
        <v>0.134259259259259</v>
      </c>
      <c r="F52" s="2">
        <v>0.143518518518519</v>
      </c>
      <c r="G52" s="2">
        <v>0.145061728395062</v>
      </c>
      <c r="H52" s="2">
        <v>0.114197530864198</v>
      </c>
      <c r="I52" s="2">
        <v>0.123456790123457</v>
      </c>
      <c r="J52" s="2">
        <v>0.133487654320988</v>
      </c>
      <c r="K52" s="2">
        <v>0.135802469135802</v>
      </c>
      <c r="L52" s="2">
        <v>0.128858024691358</v>
      </c>
      <c r="M52" s="2">
        <v>0.0987654320987654</v>
      </c>
      <c r="N52" s="2">
        <v>0.124228395061728</v>
      </c>
      <c r="O52" s="2">
        <v>0.128086419753086</v>
      </c>
      <c r="P52" s="2">
        <v>0.122685185185185</v>
      </c>
      <c r="Q52" s="2">
        <v>0.109567901234568</v>
      </c>
      <c r="R52" s="2">
        <v>0.0810185185185185</v>
      </c>
      <c r="S52" s="2">
        <v>0.11033950617284</v>
      </c>
      <c r="T52" s="2">
        <v>0.195987654320988</v>
      </c>
      <c r="U52" s="2">
        <v>0.0671296296296296</v>
      </c>
      <c r="V52" s="2">
        <v>0.20679012345679</v>
      </c>
      <c r="W52" s="2">
        <v>0.0347222222222222</v>
      </c>
      <c r="X52" s="2">
        <v>0.119598765432099</v>
      </c>
      <c r="Y52" s="2">
        <v>0.16820987654321</v>
      </c>
      <c r="Z52" s="2">
        <v>0.0825617283950617</v>
      </c>
      <c r="AA52" s="2">
        <v>0.16358024691358</v>
      </c>
      <c r="AB52" s="2">
        <v>0.0424382716049383</v>
      </c>
      <c r="AC52" s="2">
        <v>0.116512345679012</v>
      </c>
      <c r="AD52" s="2">
        <v>0.147376543209877</v>
      </c>
      <c r="AE52" s="2">
        <v>0.0810185185185185</v>
      </c>
      <c r="AF52" s="2">
        <v>0.128858024691358</v>
      </c>
      <c r="AG52" s="2">
        <v>0.0424382716049383</v>
      </c>
    </row>
    <row r="53" spans="2:33" ht="15" outlineLevel="1">
      <c r="B53" s="13"/>
      <c r="C53" s="13" t="s">
        <v>25</v>
      </c>
      <c r="D53" s="2">
        <v>0.158179012345679</v>
      </c>
      <c r="E53" s="2">
        <v>0.104166666666667</v>
      </c>
      <c r="F53" s="2">
        <v>0.0501543209876543</v>
      </c>
      <c r="G53" s="2">
        <v>0.0154320987654321</v>
      </c>
      <c r="H53" s="2">
        <v>0</v>
      </c>
      <c r="I53" s="2">
        <v>0.12037037037037</v>
      </c>
      <c r="J53" s="2">
        <v>0.0787037037037037</v>
      </c>
      <c r="K53" s="2">
        <v>0.037037037037037</v>
      </c>
      <c r="L53" s="2">
        <v>0.0108024691358025</v>
      </c>
      <c r="M53" s="2">
        <v>0</v>
      </c>
      <c r="N53" s="2">
        <v>0.0817901234567901</v>
      </c>
      <c r="O53" s="2">
        <v>0.0532407407407407</v>
      </c>
      <c r="P53" s="2">
        <v>0.0246913580246914</v>
      </c>
      <c r="Q53" s="2">
        <v>0.00694444444444444</v>
      </c>
      <c r="R53" s="2">
        <v>0</v>
      </c>
      <c r="S53" s="2">
        <v>0.138888888888889</v>
      </c>
      <c r="T53" s="2">
        <v>0.0694444444444444</v>
      </c>
      <c r="U53" s="2">
        <v>0.0308641975308642</v>
      </c>
      <c r="V53" s="2">
        <v>0</v>
      </c>
      <c r="W53" s="2">
        <v>0</v>
      </c>
      <c r="X53" s="2">
        <v>0.104938271604938</v>
      </c>
      <c r="Y53" s="2">
        <v>0.0524691358024691</v>
      </c>
      <c r="Z53" s="2">
        <v>0.0216049382716049</v>
      </c>
      <c r="AA53" s="2">
        <v>0</v>
      </c>
      <c r="AB53" s="2">
        <v>0</v>
      </c>
      <c r="AC53" s="2">
        <v>0.0709876543209877</v>
      </c>
      <c r="AD53" s="2">
        <v>0.0354938271604938</v>
      </c>
      <c r="AE53" s="2">
        <v>0.0138888888888889</v>
      </c>
      <c r="AF53" s="2">
        <v>0</v>
      </c>
      <c r="AG53" s="2">
        <v>0</v>
      </c>
    </row>
    <row r="54" spans="2:33" ht="15" outlineLevel="1">
      <c r="B54" s="13"/>
      <c r="C54" s="13" t="s">
        <v>26</v>
      </c>
      <c r="D54" s="2">
        <v>0.212191358024691</v>
      </c>
      <c r="E54" s="2">
        <v>0.158179012345679</v>
      </c>
      <c r="F54" s="2">
        <v>0.104166666666667</v>
      </c>
      <c r="G54" s="2">
        <v>0.0501543209876543</v>
      </c>
      <c r="H54" s="2">
        <v>0.0154320987654321</v>
      </c>
      <c r="I54" s="2">
        <v>0.162037037037037</v>
      </c>
      <c r="J54" s="2">
        <v>0.12037037037037</v>
      </c>
      <c r="K54" s="2">
        <v>0.0787037037037037</v>
      </c>
      <c r="L54" s="2">
        <v>0.037037037037037</v>
      </c>
      <c r="M54" s="2">
        <v>0.0108024691358025</v>
      </c>
      <c r="N54" s="2">
        <v>0.11033950617284</v>
      </c>
      <c r="O54" s="2">
        <v>0.0817901234567901</v>
      </c>
      <c r="P54" s="2">
        <v>0.0532407407407407</v>
      </c>
      <c r="Q54" s="2">
        <v>0.0246913580246914</v>
      </c>
      <c r="R54" s="2">
        <v>0.00694444444444444</v>
      </c>
      <c r="S54" s="2">
        <v>0.186471193415638</v>
      </c>
      <c r="T54" s="2">
        <v>0.173611111111111</v>
      </c>
      <c r="U54" s="2">
        <v>0.0887345679012346</v>
      </c>
      <c r="V54" s="2">
        <v>0.0462962962962963</v>
      </c>
      <c r="W54" s="2">
        <v>0</v>
      </c>
      <c r="X54" s="2">
        <v>0.1440329218107</v>
      </c>
      <c r="Y54" s="2">
        <v>0.131172839506173</v>
      </c>
      <c r="Z54" s="2">
        <v>0.0679012345679012</v>
      </c>
      <c r="AA54" s="2">
        <v>0.0324074074074074</v>
      </c>
      <c r="AB54" s="2">
        <v>0</v>
      </c>
      <c r="AC54" s="2">
        <v>0.0987654320987654</v>
      </c>
      <c r="AD54" s="2">
        <v>0.0887345679012346</v>
      </c>
      <c r="AE54" s="2">
        <v>0.0462962962962963</v>
      </c>
      <c r="AF54" s="2">
        <v>0.0208333333333333</v>
      </c>
      <c r="AG54" s="2">
        <v>0</v>
      </c>
    </row>
    <row r="55" spans="2:33" ht="15" outlineLevel="1">
      <c r="B55" s="13"/>
      <c r="C55" s="13" t="s">
        <v>27</v>
      </c>
      <c r="D55" s="2">
        <v>0.333333333333333</v>
      </c>
      <c r="E55" s="2">
        <v>0.256944444444444</v>
      </c>
      <c r="F55" s="2">
        <v>0.180555555555556</v>
      </c>
      <c r="G55" s="2">
        <v>0.104166666666667</v>
      </c>
      <c r="H55" s="2">
        <v>0.0501543209876543</v>
      </c>
      <c r="I55" s="2">
        <v>0.261574074074074</v>
      </c>
      <c r="J55" s="2">
        <v>0.200617283950617</v>
      </c>
      <c r="K55" s="2">
        <v>0.139660493827161</v>
      </c>
      <c r="L55" s="2">
        <v>0.0787037037037037</v>
      </c>
      <c r="M55" s="2">
        <v>0.037037037037037</v>
      </c>
      <c r="N55" s="2">
        <v>0.185185185185185</v>
      </c>
      <c r="O55" s="2">
        <v>0.141203703703704</v>
      </c>
      <c r="P55" s="2">
        <v>0.0972222222222222</v>
      </c>
      <c r="Q55" s="2">
        <v>0.0532407407407407</v>
      </c>
      <c r="R55" s="2">
        <v>0.0246913580246914</v>
      </c>
      <c r="S55" s="2">
        <v>0.323816872427984</v>
      </c>
      <c r="T55" s="2">
        <v>0.231224279835391</v>
      </c>
      <c r="U55" s="2">
        <v>0.173611111111111</v>
      </c>
      <c r="V55" s="2">
        <v>0.0887345679012346</v>
      </c>
      <c r="W55" s="2">
        <v>0.0462962962962963</v>
      </c>
      <c r="X55" s="2">
        <v>0.25</v>
      </c>
      <c r="Y55" s="2">
        <v>0.18261316872428</v>
      </c>
      <c r="Z55" s="2">
        <v>0.131172839506173</v>
      </c>
      <c r="AA55" s="2">
        <v>0.0679012345679012</v>
      </c>
      <c r="AB55" s="2">
        <v>0.0324074074074074</v>
      </c>
      <c r="AC55" s="2">
        <v>0.174125514403292</v>
      </c>
      <c r="AD55" s="2">
        <v>0.12962962962963</v>
      </c>
      <c r="AE55" s="2">
        <v>0.0887345679012346</v>
      </c>
      <c r="AF55" s="2">
        <v>0.0462962962962963</v>
      </c>
      <c r="AG55" s="2">
        <v>0.0208333333333333</v>
      </c>
    </row>
    <row r="56" spans="2:33" ht="15" outlineLevel="1">
      <c r="B56" s="13"/>
      <c r="C56" s="13" t="s">
        <v>28</v>
      </c>
      <c r="D56" s="2">
        <v>0.378858024691358</v>
      </c>
      <c r="E56" s="2">
        <v>0.333333333333333</v>
      </c>
      <c r="F56" s="2">
        <v>0.256944444444444</v>
      </c>
      <c r="G56" s="2">
        <v>0.180555555555556</v>
      </c>
      <c r="H56" s="2">
        <v>0.104166666666667</v>
      </c>
      <c r="I56" s="2">
        <v>0.300925925925926</v>
      </c>
      <c r="J56" s="2">
        <v>0.261574074074074</v>
      </c>
      <c r="K56" s="2">
        <v>0.200617283950617</v>
      </c>
      <c r="L56" s="2">
        <v>0.139660493827161</v>
      </c>
      <c r="M56" s="2">
        <v>0.0787037037037037</v>
      </c>
      <c r="N56" s="2">
        <v>0.215277777777778</v>
      </c>
      <c r="O56" s="2">
        <v>0.185185185185185</v>
      </c>
      <c r="P56" s="2">
        <v>0.141203703703704</v>
      </c>
      <c r="Q56" s="2">
        <v>0.0972222222222222</v>
      </c>
      <c r="R56" s="2">
        <v>0.0532407407407407</v>
      </c>
      <c r="S56" s="2">
        <v>0.375514403292181</v>
      </c>
      <c r="T56" s="2">
        <v>0.323816872427984</v>
      </c>
      <c r="U56" s="2">
        <v>0.253600823045267</v>
      </c>
      <c r="V56" s="2">
        <v>0.173611111111111</v>
      </c>
      <c r="W56" s="2">
        <v>0.0887345679012346</v>
      </c>
      <c r="X56" s="2">
        <v>0.302211934156379</v>
      </c>
      <c r="Y56" s="2">
        <v>0.25</v>
      </c>
      <c r="Z56" s="2">
        <v>0.20190329218107</v>
      </c>
      <c r="AA56" s="2">
        <v>0.131172839506173</v>
      </c>
      <c r="AB56" s="2">
        <v>0.0679012345679012</v>
      </c>
      <c r="AC56" s="2">
        <v>0.219135802469136</v>
      </c>
      <c r="AD56" s="2">
        <v>0.174125514403292</v>
      </c>
      <c r="AE56" s="2">
        <v>0.145061728395062</v>
      </c>
      <c r="AF56" s="2">
        <v>0.0887345679012346</v>
      </c>
      <c r="AG56" s="2">
        <v>0.0462962962962963</v>
      </c>
    </row>
    <row r="57" spans="2:33" ht="15" outlineLevel="1">
      <c r="B57" s="13"/>
      <c r="C57" s="13" t="s">
        <v>29</v>
      </c>
      <c r="D57" s="2">
        <v>0.475308641975309</v>
      </c>
      <c r="E57" s="2">
        <v>0.445987654320988</v>
      </c>
      <c r="F57" s="2">
        <v>0.378086419753086</v>
      </c>
      <c r="G57" s="2">
        <v>0.279320987654321</v>
      </c>
      <c r="H57" s="2">
        <v>0.180555555555556</v>
      </c>
      <c r="I57" s="2">
        <v>0.386574074074074</v>
      </c>
      <c r="J57" s="2">
        <v>0.358796296296296</v>
      </c>
      <c r="K57" s="2">
        <v>0.300154320987654</v>
      </c>
      <c r="L57" s="2">
        <v>0.219907407407407</v>
      </c>
      <c r="M57" s="2">
        <v>0.139660493827161</v>
      </c>
      <c r="N57" s="2">
        <v>0.285493827160494</v>
      </c>
      <c r="O57" s="2">
        <v>0.261574074074074</v>
      </c>
      <c r="P57" s="2">
        <v>0.216049382716049</v>
      </c>
      <c r="Q57" s="2">
        <v>0.156635802469136</v>
      </c>
      <c r="R57" s="2">
        <v>0.0972222222222222</v>
      </c>
      <c r="S57" s="2">
        <v>0.463734567901235</v>
      </c>
      <c r="T57" s="2">
        <v>0.420267489711934</v>
      </c>
      <c r="U57" s="2">
        <v>0.368569958847737</v>
      </c>
      <c r="V57" s="2">
        <v>0.253600823045267</v>
      </c>
      <c r="W57" s="2">
        <v>0.173611111111111</v>
      </c>
      <c r="X57" s="2">
        <v>0.372427983539095</v>
      </c>
      <c r="Y57" s="2">
        <v>0.340792181069959</v>
      </c>
      <c r="Z57" s="2">
        <v>0.28858024691358</v>
      </c>
      <c r="AA57" s="2">
        <v>0.20190329218107</v>
      </c>
      <c r="AB57" s="2">
        <v>0.131172839506173</v>
      </c>
      <c r="AC57" s="2">
        <v>0.271347736625514</v>
      </c>
      <c r="AD57" s="2">
        <v>0.25</v>
      </c>
      <c r="AE57" s="2">
        <v>0.204989711934156</v>
      </c>
      <c r="AF57" s="2">
        <v>0.145061728395062</v>
      </c>
      <c r="AG57" s="2">
        <v>0.0887345679012346</v>
      </c>
    </row>
    <row r="58" spans="2:33" ht="15" outlineLevel="1">
      <c r="B58" s="13"/>
      <c r="C58" s="13" t="s">
        <v>49</v>
      </c>
      <c r="D58" s="2">
        <v>0.0339506172839506</v>
      </c>
      <c r="E58" s="2">
        <v>0.00462962962962963</v>
      </c>
      <c r="F58" s="2">
        <v>0.00231481481481481</v>
      </c>
      <c r="G58" s="2">
        <v>0.000771604938271605</v>
      </c>
      <c r="H58" s="2">
        <v>0</v>
      </c>
      <c r="I58" s="2">
        <v>0.0339506172839506</v>
      </c>
      <c r="J58" s="2">
        <v>0.00462962962962963</v>
      </c>
      <c r="K58" s="2">
        <v>0.00231481481481481</v>
      </c>
      <c r="L58" s="2">
        <v>0.000771604938271605</v>
      </c>
      <c r="M58" s="2">
        <v>0</v>
      </c>
      <c r="N58" s="2">
        <v>0.0339506172839506</v>
      </c>
      <c r="O58" s="2">
        <v>0.00462962962962963</v>
      </c>
      <c r="P58" s="2">
        <v>0.00231481481481481</v>
      </c>
      <c r="Q58" s="2">
        <v>0.000771604938271605</v>
      </c>
      <c r="R58" s="2">
        <v>0</v>
      </c>
      <c r="S58" s="2">
        <v>0.00617283950617284</v>
      </c>
      <c r="T58" s="2">
        <v>0.00308641975308642</v>
      </c>
      <c r="U58" s="2">
        <v>0.00154320987654321</v>
      </c>
      <c r="V58" s="2">
        <v>0</v>
      </c>
      <c r="W58" s="2">
        <v>0</v>
      </c>
      <c r="X58" s="2">
        <v>0.00617283950617284</v>
      </c>
      <c r="Y58" s="2">
        <v>0.00308641975308642</v>
      </c>
      <c r="Z58" s="2">
        <v>0.00154320987654321</v>
      </c>
      <c r="AA58" s="2">
        <v>0</v>
      </c>
      <c r="AB58" s="2">
        <v>0</v>
      </c>
      <c r="AC58" s="2">
        <v>0.00617283950617284</v>
      </c>
      <c r="AD58" s="2">
        <v>0.00308641975308642</v>
      </c>
      <c r="AE58" s="2">
        <v>0.00154320987654321</v>
      </c>
      <c r="AF58" s="2">
        <v>0</v>
      </c>
      <c r="AG58" s="2">
        <v>0</v>
      </c>
    </row>
    <row r="59" spans="2:33" ht="15" outlineLevel="1">
      <c r="B59" s="13"/>
      <c r="C59" s="13" t="s">
        <v>50</v>
      </c>
      <c r="D59" s="2">
        <v>0.0632716049382716</v>
      </c>
      <c r="E59" s="2">
        <v>0.0339506172839506</v>
      </c>
      <c r="F59" s="2">
        <v>0.00462962962962963</v>
      </c>
      <c r="G59" s="2">
        <v>0.00231481481481481</v>
      </c>
      <c r="H59" s="2">
        <v>0.000771604938271605</v>
      </c>
      <c r="I59" s="2">
        <v>0.0632716049382716</v>
      </c>
      <c r="J59" s="2">
        <v>0.0339506172839506</v>
      </c>
      <c r="K59" s="2">
        <v>0.00462962962962963</v>
      </c>
      <c r="L59" s="2">
        <v>0.00231481481481481</v>
      </c>
      <c r="M59" s="2">
        <v>0.000771604938271605</v>
      </c>
      <c r="N59" s="2">
        <v>0.0632716049382716</v>
      </c>
      <c r="O59" s="2">
        <v>0.0339506172839506</v>
      </c>
      <c r="P59" s="2">
        <v>0.00462962962962963</v>
      </c>
      <c r="Q59" s="2">
        <v>0.00231481481481481</v>
      </c>
      <c r="R59" s="2">
        <v>0.000771604938271605</v>
      </c>
      <c r="S59" s="2">
        <v>0.0889917695473251</v>
      </c>
      <c r="T59" s="2">
        <v>0.00771604938271605</v>
      </c>
      <c r="U59" s="2">
        <v>0.00385802469135802</v>
      </c>
      <c r="V59" s="2">
        <v>0.00231481481481481</v>
      </c>
      <c r="W59" s="2">
        <v>0</v>
      </c>
      <c r="X59" s="2">
        <v>0.0889917695473251</v>
      </c>
      <c r="Y59" s="2">
        <v>0.00771604938271605</v>
      </c>
      <c r="Z59" s="2">
        <v>0.00385802469135802</v>
      </c>
      <c r="AA59" s="2">
        <v>0.00231481481481481</v>
      </c>
      <c r="AB59" s="2">
        <v>0</v>
      </c>
      <c r="AC59" s="2">
        <v>0.0889917695473251</v>
      </c>
      <c r="AD59" s="2">
        <v>0.00771604938271605</v>
      </c>
      <c r="AE59" s="2">
        <v>0.00385802469135802</v>
      </c>
      <c r="AF59" s="2">
        <v>0.00231481481481481</v>
      </c>
      <c r="AG59" s="2">
        <v>0</v>
      </c>
    </row>
    <row r="60" spans="2:33" ht="15" outlineLevel="1">
      <c r="B60" s="13"/>
      <c r="C60" s="13" t="s">
        <v>51</v>
      </c>
      <c r="D60" s="2">
        <v>0.0679012345679012</v>
      </c>
      <c r="E60" s="2">
        <v>0.0378086419753086</v>
      </c>
      <c r="F60" s="2">
        <v>0.00771604938271605</v>
      </c>
      <c r="G60" s="2">
        <v>0.00462962962962963</v>
      </c>
      <c r="H60" s="2">
        <v>0.00231481481481481</v>
      </c>
      <c r="I60" s="2">
        <v>0.0679012345679012</v>
      </c>
      <c r="J60" s="2">
        <v>0.0378086419753086</v>
      </c>
      <c r="K60" s="2">
        <v>0.00771604938271605</v>
      </c>
      <c r="L60" s="2">
        <v>0.00462962962962963</v>
      </c>
      <c r="M60" s="2">
        <v>0.00231481481481481</v>
      </c>
      <c r="N60" s="2">
        <v>0.0679012345679012</v>
      </c>
      <c r="O60" s="2">
        <v>0.0378086419753086</v>
      </c>
      <c r="P60" s="2">
        <v>0.00771604938271605</v>
      </c>
      <c r="Q60" s="2">
        <v>0.00462962962962963</v>
      </c>
      <c r="R60" s="2">
        <v>0.00231481481481481</v>
      </c>
      <c r="S60" s="2">
        <v>0.0679012345679012</v>
      </c>
      <c r="T60" s="2">
        <v>0.036522633744856</v>
      </c>
      <c r="U60" s="2">
        <v>0.00771604938271605</v>
      </c>
      <c r="V60" s="2">
        <v>0.00385802469135802</v>
      </c>
      <c r="W60" s="2">
        <v>0.00231481481481481</v>
      </c>
      <c r="X60" s="2">
        <v>0.0679012345679012</v>
      </c>
      <c r="Y60" s="2">
        <v>0.036522633744856</v>
      </c>
      <c r="Z60" s="2">
        <v>0.00771604938271605</v>
      </c>
      <c r="AA60" s="2">
        <v>0.00385802469135802</v>
      </c>
      <c r="AB60" s="2">
        <v>0.00231481481481481</v>
      </c>
      <c r="AC60" s="2">
        <v>0.0679012345679012</v>
      </c>
      <c r="AD60" s="2">
        <v>0.036522633744856</v>
      </c>
      <c r="AE60" s="2">
        <v>0.00771604938271605</v>
      </c>
      <c r="AF60" s="2">
        <v>0.00385802469135802</v>
      </c>
      <c r="AG60" s="2">
        <v>0.00231481481481481</v>
      </c>
    </row>
    <row r="61" spans="2:33" ht="15" outlineLevel="1">
      <c r="B61" s="13"/>
      <c r="C61" s="13" t="s">
        <v>52</v>
      </c>
      <c r="D61" s="2">
        <v>0.0964506172839506</v>
      </c>
      <c r="E61" s="2">
        <v>0.0679012345679012</v>
      </c>
      <c r="F61" s="2">
        <v>0.0378086419753086</v>
      </c>
      <c r="G61" s="2">
        <v>0.00771604938271605</v>
      </c>
      <c r="H61" s="2">
        <v>0.00462962962962963</v>
      </c>
      <c r="I61" s="2">
        <v>0.0964506172839506</v>
      </c>
      <c r="J61" s="2">
        <v>0.0679012345679012</v>
      </c>
      <c r="K61" s="2">
        <v>0.0378086419753086</v>
      </c>
      <c r="L61" s="2">
        <v>0.00771604938271605</v>
      </c>
      <c r="M61" s="2">
        <v>0.00462962962962963</v>
      </c>
      <c r="N61" s="2">
        <v>0.0964506172839506</v>
      </c>
      <c r="O61" s="2">
        <v>0.0679012345679012</v>
      </c>
      <c r="P61" s="2">
        <v>0.0378086419753086</v>
      </c>
      <c r="Q61" s="2">
        <v>0.00771604938271605</v>
      </c>
      <c r="R61" s="2">
        <v>0.00462962962962963</v>
      </c>
      <c r="S61" s="2">
        <v>0.0689300411522634</v>
      </c>
      <c r="T61" s="2">
        <v>0.0949074074074074</v>
      </c>
      <c r="U61" s="2">
        <v>0.0102880658436214</v>
      </c>
      <c r="V61" s="2">
        <v>0.00771604938271605</v>
      </c>
      <c r="W61" s="2">
        <v>0.00385802469135802</v>
      </c>
      <c r="X61" s="2">
        <v>0.0689300411522634</v>
      </c>
      <c r="Y61" s="2">
        <v>0.0949074074074074</v>
      </c>
      <c r="Z61" s="2">
        <v>0.0102880658436214</v>
      </c>
      <c r="AA61" s="2">
        <v>0.00771604938271605</v>
      </c>
      <c r="AB61" s="2">
        <v>0.00385802469135802</v>
      </c>
      <c r="AC61" s="2">
        <v>0.0689300411522634</v>
      </c>
      <c r="AD61" s="2">
        <v>0.0949074074074074</v>
      </c>
      <c r="AE61" s="2">
        <v>0.0102880658436214</v>
      </c>
      <c r="AF61" s="2">
        <v>0.00771604938271605</v>
      </c>
      <c r="AG61" s="2">
        <v>0.00385802469135802</v>
      </c>
    </row>
    <row r="62" spans="2:33" ht="15" outlineLevel="1">
      <c r="B62" s="13"/>
      <c r="C62" s="13" t="s">
        <v>53</v>
      </c>
      <c r="D62" s="2">
        <v>0.099537037037037</v>
      </c>
      <c r="E62" s="2">
        <v>0.0717592592592592</v>
      </c>
      <c r="F62" s="2">
        <v>0.0424382716049383</v>
      </c>
      <c r="G62" s="2">
        <v>0.0115740740740741</v>
      </c>
      <c r="H62" s="2">
        <v>0.00771604938271605</v>
      </c>
      <c r="I62" s="2">
        <v>0.099537037037037</v>
      </c>
      <c r="J62" s="2">
        <v>0.0717592592592592</v>
      </c>
      <c r="K62" s="2">
        <v>0.0424382716049383</v>
      </c>
      <c r="L62" s="2">
        <v>0.0115740740740741</v>
      </c>
      <c r="M62" s="2">
        <v>0.00771604938271605</v>
      </c>
      <c r="N62" s="2">
        <v>0.099537037037037</v>
      </c>
      <c r="O62" s="2">
        <v>0.0717592592592592</v>
      </c>
      <c r="P62" s="2">
        <v>0.0424382716049383</v>
      </c>
      <c r="Q62" s="2">
        <v>0.0115740740740741</v>
      </c>
      <c r="R62" s="2">
        <v>0.00771604938271605</v>
      </c>
      <c r="S62" s="2">
        <v>0.099537037037037</v>
      </c>
      <c r="T62" s="2">
        <v>0.0704732510288066</v>
      </c>
      <c r="U62" s="2">
        <v>0.0424382716049383</v>
      </c>
      <c r="V62" s="2">
        <v>0.0102880658436214</v>
      </c>
      <c r="W62" s="2">
        <v>0.00771604938271605</v>
      </c>
      <c r="X62" s="2">
        <v>0.099537037037037</v>
      </c>
      <c r="Y62" s="2">
        <v>0.0704732510288066</v>
      </c>
      <c r="Z62" s="2">
        <v>0.0424382716049383</v>
      </c>
      <c r="AA62" s="2">
        <v>0.0102880658436214</v>
      </c>
      <c r="AB62" s="2">
        <v>0.00771604938271605</v>
      </c>
      <c r="AC62" s="2">
        <v>0.099537037037037</v>
      </c>
      <c r="AD62" s="2">
        <v>0.0704732510288066</v>
      </c>
      <c r="AE62" s="2">
        <v>0.0424382716049383</v>
      </c>
      <c r="AF62" s="2">
        <v>0.0102880658436214</v>
      </c>
      <c r="AG62" s="2">
        <v>0.00771604938271605</v>
      </c>
    </row>
    <row r="63" spans="2:33" ht="15" outlineLevel="1">
      <c r="B63" s="13"/>
      <c r="C63" s="13" t="s">
        <v>54</v>
      </c>
      <c r="D63" s="2">
        <v>0.000771604938271605</v>
      </c>
      <c r="E63" s="2">
        <v>0</v>
      </c>
      <c r="F63" s="2">
        <v>0</v>
      </c>
      <c r="G63" s="2">
        <v>0</v>
      </c>
      <c r="H63" s="2">
        <v>0</v>
      </c>
      <c r="I63" s="2">
        <v>0.000771604938271605</v>
      </c>
      <c r="J63" s="2">
        <v>0</v>
      </c>
      <c r="K63" s="2">
        <v>0</v>
      </c>
      <c r="L63" s="2">
        <v>0</v>
      </c>
      <c r="M63" s="2">
        <v>0</v>
      </c>
      <c r="N63" s="2">
        <v>0.000771604938271605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</row>
    <row r="64" spans="2:33" ht="15" outlineLevel="1">
      <c r="B64" s="13"/>
      <c r="C64" s="13" t="s">
        <v>55</v>
      </c>
      <c r="D64" s="2">
        <v>0.029320987654321</v>
      </c>
      <c r="E64" s="2">
        <v>0.000771604938271605</v>
      </c>
      <c r="F64" s="2">
        <v>0</v>
      </c>
      <c r="G64" s="2">
        <v>0</v>
      </c>
      <c r="H64" s="2">
        <v>0</v>
      </c>
      <c r="I64" s="2">
        <v>0.029320987654321</v>
      </c>
      <c r="J64" s="2">
        <v>0.000771604938271605</v>
      </c>
      <c r="K64" s="2">
        <v>0</v>
      </c>
      <c r="L64" s="2">
        <v>0</v>
      </c>
      <c r="M64" s="2">
        <v>0</v>
      </c>
      <c r="N64" s="2">
        <v>0.029320987654321</v>
      </c>
      <c r="O64" s="2">
        <v>0.000771604938271605</v>
      </c>
      <c r="P64" s="2">
        <v>0</v>
      </c>
      <c r="Q64" s="2">
        <v>0</v>
      </c>
      <c r="R64" s="2">
        <v>0</v>
      </c>
      <c r="S64" s="2">
        <v>0.00231481481481481</v>
      </c>
      <c r="T64" s="2">
        <v>0</v>
      </c>
      <c r="U64" s="2">
        <v>0</v>
      </c>
      <c r="V64" s="2">
        <v>0</v>
      </c>
      <c r="W64" s="2">
        <v>0</v>
      </c>
      <c r="X64" s="2">
        <v>0.00231481481481481</v>
      </c>
      <c r="Y64" s="2">
        <v>0</v>
      </c>
      <c r="Z64" s="2">
        <v>0</v>
      </c>
      <c r="AA64" s="2">
        <v>0</v>
      </c>
      <c r="AB64" s="2">
        <v>0</v>
      </c>
      <c r="AC64" s="2">
        <v>0.00231481481481481</v>
      </c>
      <c r="AD64" s="2">
        <v>0</v>
      </c>
      <c r="AE64" s="2">
        <v>0</v>
      </c>
      <c r="AF64" s="2">
        <v>0</v>
      </c>
      <c r="AG64" s="2">
        <v>0</v>
      </c>
    </row>
    <row r="65" spans="2:33" ht="15" outlineLevel="1">
      <c r="B65" s="13"/>
      <c r="C65" s="13" t="s">
        <v>56</v>
      </c>
      <c r="D65" s="2">
        <v>0.029320987654321</v>
      </c>
      <c r="E65" s="2">
        <v>0.000771604938271605</v>
      </c>
      <c r="F65" s="2">
        <v>0</v>
      </c>
      <c r="G65" s="2">
        <v>0</v>
      </c>
      <c r="H65" s="2">
        <v>0</v>
      </c>
      <c r="I65" s="2">
        <v>0.029320987654321</v>
      </c>
      <c r="J65" s="2">
        <v>0.000771604938271605</v>
      </c>
      <c r="K65" s="2">
        <v>0</v>
      </c>
      <c r="L65" s="2">
        <v>0</v>
      </c>
      <c r="M65" s="2">
        <v>0</v>
      </c>
      <c r="N65" s="2">
        <v>0.029320987654321</v>
      </c>
      <c r="O65" s="2">
        <v>0.000771604938271605</v>
      </c>
      <c r="P65" s="2">
        <v>0</v>
      </c>
      <c r="Q65" s="2">
        <v>0</v>
      </c>
      <c r="R65" s="2">
        <v>0</v>
      </c>
      <c r="S65" s="2">
        <v>0.029320987654321</v>
      </c>
      <c r="T65" s="2">
        <v>0.000771604938271605</v>
      </c>
      <c r="U65" s="2">
        <v>0</v>
      </c>
      <c r="V65" s="2">
        <v>0</v>
      </c>
      <c r="W65" s="2">
        <v>0</v>
      </c>
      <c r="X65" s="2">
        <v>0.029320987654321</v>
      </c>
      <c r="Y65" s="2">
        <v>0.000771604938271605</v>
      </c>
      <c r="Z65" s="2">
        <v>0</v>
      </c>
      <c r="AA65" s="2">
        <v>0</v>
      </c>
      <c r="AB65" s="2">
        <v>0</v>
      </c>
      <c r="AC65" s="2">
        <v>0.029320987654321</v>
      </c>
      <c r="AD65" s="2">
        <v>0.000771604938271605</v>
      </c>
      <c r="AE65" s="2">
        <v>0</v>
      </c>
      <c r="AF65" s="2">
        <v>0</v>
      </c>
      <c r="AG65" s="2">
        <v>0</v>
      </c>
    </row>
    <row r="66" spans="2:33" ht="15" outlineLevel="1">
      <c r="B66" s="13"/>
      <c r="C66" s="13" t="s">
        <v>57</v>
      </c>
      <c r="D66" s="2">
        <v>0.0856481481481482</v>
      </c>
      <c r="E66" s="2">
        <v>0.029320987654321</v>
      </c>
      <c r="F66" s="2">
        <v>0.000771604938271605</v>
      </c>
      <c r="G66" s="2">
        <v>0</v>
      </c>
      <c r="H66" s="2">
        <v>0</v>
      </c>
      <c r="I66" s="2">
        <v>0.0856481481481482</v>
      </c>
      <c r="J66" s="2">
        <v>0.029320987654321</v>
      </c>
      <c r="K66" s="2">
        <v>0.000771604938271605</v>
      </c>
      <c r="L66" s="2">
        <v>0</v>
      </c>
      <c r="M66" s="2">
        <v>0</v>
      </c>
      <c r="N66" s="2">
        <v>0.0856481481481482</v>
      </c>
      <c r="O66" s="2">
        <v>0.029320987654321</v>
      </c>
      <c r="P66" s="2">
        <v>0.000771604938271605</v>
      </c>
      <c r="Q66" s="2">
        <v>0</v>
      </c>
      <c r="R66" s="2">
        <v>0</v>
      </c>
      <c r="S66" s="2">
        <v>0.0848765432098765</v>
      </c>
      <c r="T66" s="2">
        <v>0.00231481481481481</v>
      </c>
      <c r="U66" s="2">
        <v>0</v>
      </c>
      <c r="V66" s="2">
        <v>0</v>
      </c>
      <c r="W66" s="2">
        <v>0</v>
      </c>
      <c r="X66" s="2">
        <v>0.0848765432098765</v>
      </c>
      <c r="Y66" s="2">
        <v>0.00231481481481481</v>
      </c>
      <c r="Z66" s="2">
        <v>0</v>
      </c>
      <c r="AA66" s="2">
        <v>0</v>
      </c>
      <c r="AB66" s="2">
        <v>0</v>
      </c>
      <c r="AC66" s="2">
        <v>0.0848765432098765</v>
      </c>
      <c r="AD66" s="2">
        <v>0.00231481481481481</v>
      </c>
      <c r="AE66" s="2">
        <v>0</v>
      </c>
      <c r="AF66" s="2">
        <v>0</v>
      </c>
      <c r="AG66" s="2">
        <v>0</v>
      </c>
    </row>
    <row r="67" spans="2:33" ht="15.75" outlineLevel="1" thickBot="1">
      <c r="B67" s="15"/>
      <c r="C67" s="15" t="s">
        <v>58</v>
      </c>
      <c r="D67" s="3">
        <v>0.0856481481481482</v>
      </c>
      <c r="E67" s="3">
        <v>0.029320987654321</v>
      </c>
      <c r="F67" s="3">
        <v>0.000771604938271605</v>
      </c>
      <c r="G67" s="3">
        <v>0</v>
      </c>
      <c r="H67" s="3">
        <v>0</v>
      </c>
      <c r="I67" s="3">
        <v>0.0856481481481482</v>
      </c>
      <c r="J67" s="3">
        <v>0.029320987654321</v>
      </c>
      <c r="K67" s="3">
        <v>0.000771604938271605</v>
      </c>
      <c r="L67" s="3">
        <v>0</v>
      </c>
      <c r="M67" s="3">
        <v>0</v>
      </c>
      <c r="N67" s="3">
        <v>0.0856481481481482</v>
      </c>
      <c r="O67" s="3">
        <v>0.029320987654321</v>
      </c>
      <c r="P67" s="3">
        <v>0.000771604938271605</v>
      </c>
      <c r="Q67" s="3">
        <v>0</v>
      </c>
      <c r="R67" s="3">
        <v>0</v>
      </c>
      <c r="S67" s="3">
        <v>0.0856481481481482</v>
      </c>
      <c r="T67" s="3">
        <v>0.029320987654321</v>
      </c>
      <c r="U67" s="3">
        <v>0.000771604938271605</v>
      </c>
      <c r="V67" s="3">
        <v>0</v>
      </c>
      <c r="W67" s="3">
        <v>0</v>
      </c>
      <c r="X67" s="3">
        <v>0.0856481481481482</v>
      </c>
      <c r="Y67" s="3">
        <v>0.029320987654321</v>
      </c>
      <c r="Z67" s="3">
        <v>0.000771604938271605</v>
      </c>
      <c r="AA67" s="3">
        <v>0</v>
      </c>
      <c r="AB67" s="3">
        <v>0</v>
      </c>
      <c r="AC67" s="3">
        <v>0.0856481481481482</v>
      </c>
      <c r="AD67" s="3">
        <v>0.029320987654321</v>
      </c>
      <c r="AE67" s="3">
        <v>0.000771604938271605</v>
      </c>
      <c r="AF67" s="3">
        <v>0</v>
      </c>
      <c r="AG67" s="3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4:AT100"/>
  <sheetViews>
    <sheetView zoomScale="50" zoomScaleNormal="50" workbookViewId="0" topLeftCell="A51">
      <selection activeCell="A36" sqref="A36"/>
    </sheetView>
  </sheetViews>
  <sheetFormatPr defaultColWidth="11.00390625" defaultRowHeight="15.75"/>
  <sheetData>
    <row r="4" spans="1:40" ht="15">
      <c r="A4" t="s">
        <v>5</v>
      </c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21</v>
      </c>
      <c r="J4" t="s">
        <v>14</v>
      </c>
      <c r="P4" t="s">
        <v>20</v>
      </c>
      <c r="X4" t="s">
        <v>22</v>
      </c>
      <c r="AF4" t="s">
        <v>33</v>
      </c>
      <c r="AN4" t="s">
        <v>35</v>
      </c>
    </row>
    <row r="5" spans="1:46" ht="15">
      <c r="A5">
        <v>6</v>
      </c>
      <c r="C5">
        <v>0</v>
      </c>
      <c r="D5">
        <v>0</v>
      </c>
      <c r="E5">
        <v>0</v>
      </c>
      <c r="F5">
        <f>36-G5</f>
        <v>36</v>
      </c>
      <c r="G5">
        <f>D5+E5</f>
        <v>0</v>
      </c>
      <c r="H5">
        <f>F5-1</f>
        <v>35</v>
      </c>
      <c r="J5">
        <v>1</v>
      </c>
      <c r="K5">
        <v>1</v>
      </c>
      <c r="L5">
        <v>1</v>
      </c>
      <c r="M5">
        <v>1</v>
      </c>
      <c r="N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N5">
        <v>0</v>
      </c>
      <c r="AO5">
        <v>0</v>
      </c>
      <c r="AP5">
        <v>1</v>
      </c>
      <c r="AQ5">
        <v>1</v>
      </c>
      <c r="AR5">
        <v>1</v>
      </c>
      <c r="AS5">
        <v>1</v>
      </c>
      <c r="AT5">
        <v>1</v>
      </c>
    </row>
    <row r="6" spans="3:46" ht="15">
      <c r="C6">
        <v>1</v>
      </c>
      <c r="D6">
        <v>0</v>
      </c>
      <c r="E6">
        <v>0</v>
      </c>
      <c r="F6">
        <f aca="true" t="shared" si="0" ref="F6:F20">36-G6</f>
        <v>36</v>
      </c>
      <c r="G6">
        <f aca="true" t="shared" si="1" ref="G6:G20">D6+E6</f>
        <v>0</v>
      </c>
      <c r="H6">
        <f aca="true" t="shared" si="2" ref="H6:H15">F6-1</f>
        <v>35</v>
      </c>
      <c r="J6">
        <v>1</v>
      </c>
      <c r="K6">
        <v>1</v>
      </c>
      <c r="L6">
        <v>1</v>
      </c>
      <c r="M6">
        <v>1</v>
      </c>
      <c r="N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F6">
        <v>0</v>
      </c>
      <c r="AG6">
        <v>0</v>
      </c>
      <c r="AH6">
        <f>35/36</f>
        <v>0.9722222222222222</v>
      </c>
      <c r="AI6">
        <v>0</v>
      </c>
      <c r="AJ6">
        <v>0</v>
      </c>
      <c r="AK6">
        <v>0</v>
      </c>
      <c r="AL6">
        <v>0</v>
      </c>
      <c r="AN6">
        <v>0</v>
      </c>
      <c r="AO6">
        <v>0</v>
      </c>
      <c r="AP6">
        <f>1/36</f>
        <v>0.027777777777777776</v>
      </c>
      <c r="AQ6">
        <v>1</v>
      </c>
      <c r="AR6">
        <v>1</v>
      </c>
      <c r="AS6">
        <v>1</v>
      </c>
      <c r="AT6">
        <v>1</v>
      </c>
    </row>
    <row r="7" spans="1:46" ht="15">
      <c r="A7" t="s">
        <v>6</v>
      </c>
      <c r="C7">
        <v>2</v>
      </c>
      <c r="D7">
        <v>1</v>
      </c>
      <c r="E7">
        <v>0</v>
      </c>
      <c r="F7">
        <f t="shared" si="0"/>
        <v>35</v>
      </c>
      <c r="G7">
        <f t="shared" si="1"/>
        <v>1</v>
      </c>
      <c r="H7">
        <f t="shared" si="2"/>
        <v>34</v>
      </c>
      <c r="J7">
        <v>1</v>
      </c>
      <c r="K7">
        <v>1</v>
      </c>
      <c r="L7">
        <v>1</v>
      </c>
      <c r="M7">
        <v>1</v>
      </c>
      <c r="N7">
        <v>1</v>
      </c>
      <c r="P7">
        <v>0</v>
      </c>
      <c r="Q7">
        <v>0</v>
      </c>
      <c r="R7">
        <f>INDEX(DR,Morale+1,2)/36</f>
        <v>0.1111111111111111</v>
      </c>
      <c r="S7">
        <v>0</v>
      </c>
      <c r="T7">
        <v>0</v>
      </c>
      <c r="U7">
        <v>0</v>
      </c>
      <c r="V7">
        <v>0</v>
      </c>
      <c r="X7">
        <v>0</v>
      </c>
      <c r="Y7">
        <v>0</v>
      </c>
      <c r="Z7">
        <f>INDEX(DR,Morale+1,6)/36</f>
        <v>0.6944444444444444</v>
      </c>
      <c r="AA7">
        <v>0</v>
      </c>
      <c r="AB7">
        <v>0</v>
      </c>
      <c r="AC7">
        <v>0</v>
      </c>
      <c r="AD7">
        <v>0</v>
      </c>
      <c r="AF7">
        <v>0</v>
      </c>
      <c r="AG7">
        <v>0</v>
      </c>
      <c r="AH7">
        <f>1/36</f>
        <v>0.027777777777777776</v>
      </c>
      <c r="AI7">
        <f>35/36</f>
        <v>0.9722222222222222</v>
      </c>
      <c r="AJ7">
        <f>35/36</f>
        <v>0.9722222222222222</v>
      </c>
      <c r="AK7">
        <v>0</v>
      </c>
      <c r="AL7">
        <v>0</v>
      </c>
      <c r="AN7">
        <v>0</v>
      </c>
      <c r="AO7">
        <v>0</v>
      </c>
      <c r="AP7">
        <v>0</v>
      </c>
      <c r="AQ7">
        <f>1/36</f>
        <v>0.027777777777777776</v>
      </c>
      <c r="AR7">
        <f>1/36</f>
        <v>0.027777777777777776</v>
      </c>
      <c r="AS7">
        <v>1</v>
      </c>
      <c r="AT7">
        <v>1</v>
      </c>
    </row>
    <row r="8" spans="1:46" ht="15">
      <c r="A8">
        <v>-1</v>
      </c>
      <c r="C8">
        <v>3</v>
      </c>
      <c r="D8">
        <v>2</v>
      </c>
      <c r="E8">
        <v>1</v>
      </c>
      <c r="F8">
        <f t="shared" si="0"/>
        <v>33</v>
      </c>
      <c r="G8">
        <f t="shared" si="1"/>
        <v>3</v>
      </c>
      <c r="H8">
        <f t="shared" si="2"/>
        <v>32</v>
      </c>
      <c r="J8">
        <v>1</v>
      </c>
      <c r="K8">
        <v>1</v>
      </c>
      <c r="L8">
        <v>1</v>
      </c>
      <c r="M8">
        <v>1</v>
      </c>
      <c r="N8">
        <v>1</v>
      </c>
      <c r="P8">
        <v>0</v>
      </c>
      <c r="Q8">
        <v>0</v>
      </c>
      <c r="R8">
        <f>INDEX(DR,Morale+1,2)/36</f>
        <v>0.1111111111111111</v>
      </c>
      <c r="S8">
        <f>INDEX(DR,Morale+1,2)/36</f>
        <v>0.1111111111111111</v>
      </c>
      <c r="T8">
        <f>INDEX(DR,Morale,2)/36</f>
        <v>0.08333333333333333</v>
      </c>
      <c r="U8">
        <v>0</v>
      </c>
      <c r="V8">
        <v>0</v>
      </c>
      <c r="X8">
        <v>0</v>
      </c>
      <c r="Y8">
        <v>0</v>
      </c>
      <c r="Z8">
        <f>INDEX(DR,Morale+1,6)/36</f>
        <v>0.6944444444444444</v>
      </c>
      <c r="AA8">
        <f>INDEX(DR,Morale+1,6)/36</f>
        <v>0.6944444444444444</v>
      </c>
      <c r="AB8">
        <f>INDEX(DR,Morale,6)/36</f>
        <v>0.8055555555555556</v>
      </c>
      <c r="AC8">
        <v>0</v>
      </c>
      <c r="AD8">
        <v>0</v>
      </c>
      <c r="AF8">
        <v>0</v>
      </c>
      <c r="AG8">
        <v>0</v>
      </c>
      <c r="AH8">
        <f>1/36</f>
        <v>0.027777777777777776</v>
      </c>
      <c r="AI8">
        <f aca="true" t="shared" si="3" ref="AI8:AJ10">1/36</f>
        <v>0.027777777777777776</v>
      </c>
      <c r="AJ8">
        <f t="shared" si="3"/>
        <v>0.027777777777777776</v>
      </c>
      <c r="AK8">
        <f>35/36</f>
        <v>0.9722222222222222</v>
      </c>
      <c r="AL8">
        <f>35/36</f>
        <v>0.9722222222222222</v>
      </c>
      <c r="AN8">
        <v>0</v>
      </c>
      <c r="AO8">
        <v>0</v>
      </c>
      <c r="AP8">
        <v>0</v>
      </c>
      <c r="AQ8">
        <v>0</v>
      </c>
      <c r="AR8">
        <v>0</v>
      </c>
      <c r="AS8">
        <f>1/36</f>
        <v>0.027777777777777776</v>
      </c>
      <c r="AT8">
        <f>1/36</f>
        <v>0.027777777777777776</v>
      </c>
    </row>
    <row r="9" spans="3:46" ht="15">
      <c r="C9">
        <v>4</v>
      </c>
      <c r="D9">
        <v>3</v>
      </c>
      <c r="E9">
        <v>3</v>
      </c>
      <c r="F9">
        <f t="shared" si="0"/>
        <v>30</v>
      </c>
      <c r="G9">
        <f t="shared" si="1"/>
        <v>6</v>
      </c>
      <c r="H9">
        <f t="shared" si="2"/>
        <v>29</v>
      </c>
      <c r="J9">
        <v>1</v>
      </c>
      <c r="K9">
        <v>1</v>
      </c>
      <c r="L9">
        <v>1</v>
      </c>
      <c r="M9">
        <v>1</v>
      </c>
      <c r="N9">
        <v>1</v>
      </c>
      <c r="P9">
        <v>0</v>
      </c>
      <c r="Q9">
        <v>0</v>
      </c>
      <c r="R9">
        <f>INDEX(DR,Morale+2,2)/36</f>
        <v>0.1388888888888889</v>
      </c>
      <c r="S9">
        <f>INDEX(DR,Morale+1,2)/36</f>
        <v>0.1111111111111111</v>
      </c>
      <c r="T9">
        <f>INDEX(DR,Morale+1,2)/36</f>
        <v>0.1111111111111111</v>
      </c>
      <c r="U9">
        <f>INDEX(DR,Morale,2)/36</f>
        <v>0.08333333333333333</v>
      </c>
      <c r="V9">
        <f>INDEX(DR,Morale,2)/36</f>
        <v>0.08333333333333333</v>
      </c>
      <c r="X9">
        <v>0</v>
      </c>
      <c r="Y9">
        <v>0</v>
      </c>
      <c r="Z9">
        <f>INDEX(DR,Morale+2,6)/36</f>
        <v>0.5555555555555556</v>
      </c>
      <c r="AA9">
        <f>INDEX(DR,Morale+1,6)/36</f>
        <v>0.6944444444444444</v>
      </c>
      <c r="AB9">
        <f>INDEX(DR,Morale+1,6)/36</f>
        <v>0.6944444444444444</v>
      </c>
      <c r="AC9">
        <f>INDEX(DR,Morale,6)/36</f>
        <v>0.8055555555555556</v>
      </c>
      <c r="AD9">
        <f>INDEX(DR,Morale,6)/36</f>
        <v>0.8055555555555556</v>
      </c>
      <c r="AF9">
        <v>0</v>
      </c>
      <c r="AG9">
        <v>0</v>
      </c>
      <c r="AH9">
        <f>1/36</f>
        <v>0.027777777777777776</v>
      </c>
      <c r="AI9">
        <f t="shared" si="3"/>
        <v>0.027777777777777776</v>
      </c>
      <c r="AJ9">
        <f t="shared" si="3"/>
        <v>0.027777777777777776</v>
      </c>
      <c r="AK9">
        <f aca="true" t="shared" si="4" ref="AK9:AL12">1/36</f>
        <v>0.027777777777777776</v>
      </c>
      <c r="AL9">
        <f t="shared" si="4"/>
        <v>0.027777777777777776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</row>
    <row r="10" spans="1:46" ht="15">
      <c r="A10" t="s">
        <v>13</v>
      </c>
      <c r="C10">
        <v>5</v>
      </c>
      <c r="D10">
        <v>4</v>
      </c>
      <c r="E10">
        <v>6</v>
      </c>
      <c r="F10">
        <f t="shared" si="0"/>
        <v>26</v>
      </c>
      <c r="G10">
        <f t="shared" si="1"/>
        <v>10</v>
      </c>
      <c r="H10">
        <f t="shared" si="2"/>
        <v>25</v>
      </c>
      <c r="J10">
        <v>1</v>
      </c>
      <c r="K10">
        <v>1</v>
      </c>
      <c r="L10">
        <v>1</v>
      </c>
      <c r="M10">
        <v>1</v>
      </c>
      <c r="N10">
        <v>1</v>
      </c>
      <c r="P10">
        <v>0</v>
      </c>
      <c r="Q10">
        <v>0</v>
      </c>
      <c r="R10">
        <f>INDEX(DR,Morale+2,4)/36</f>
        <v>0.5833333333333334</v>
      </c>
      <c r="S10">
        <f>INDEX(DR,Morale+2,2)/36</f>
        <v>0.1388888888888889</v>
      </c>
      <c r="T10">
        <f>INDEX(DR,Morale+1,2)/36</f>
        <v>0.1111111111111111</v>
      </c>
      <c r="U10">
        <f>INDEX(DR,Morale+1,2)/36</f>
        <v>0.1111111111111111</v>
      </c>
      <c r="V10">
        <f>INDEX(DR,Morale,2)/36</f>
        <v>0.08333333333333333</v>
      </c>
      <c r="X10">
        <v>0</v>
      </c>
      <c r="Y10">
        <v>0</v>
      </c>
      <c r="Z10">
        <v>0</v>
      </c>
      <c r="AA10">
        <f>INDEX(DR,Morale+2,6)/36</f>
        <v>0.5555555555555556</v>
      </c>
      <c r="AB10">
        <f>INDEX(DR,Morale+1,6)/36</f>
        <v>0.6944444444444444</v>
      </c>
      <c r="AC10">
        <f>INDEX(DR,Morale+1,6)/36</f>
        <v>0.6944444444444444</v>
      </c>
      <c r="AD10">
        <f>INDEX(DR,Morale,6)/36</f>
        <v>0.8055555555555556</v>
      </c>
      <c r="AF10">
        <v>0</v>
      </c>
      <c r="AG10">
        <v>0</v>
      </c>
      <c r="AH10">
        <v>0</v>
      </c>
      <c r="AI10">
        <f t="shared" si="3"/>
        <v>0.027777777777777776</v>
      </c>
      <c r="AJ10">
        <f t="shared" si="3"/>
        <v>0.027777777777777776</v>
      </c>
      <c r="AK10">
        <f t="shared" si="4"/>
        <v>0.027777777777777776</v>
      </c>
      <c r="AL10">
        <f t="shared" si="4"/>
        <v>0.027777777777777776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</row>
    <row r="11" spans="1:46" ht="15">
      <c r="A11">
        <v>0</v>
      </c>
      <c r="C11">
        <v>6</v>
      </c>
      <c r="D11">
        <v>5</v>
      </c>
      <c r="E11">
        <v>10</v>
      </c>
      <c r="F11">
        <f t="shared" si="0"/>
        <v>21</v>
      </c>
      <c r="G11">
        <f t="shared" si="1"/>
        <v>15</v>
      </c>
      <c r="H11">
        <f t="shared" si="2"/>
        <v>20</v>
      </c>
      <c r="J11">
        <v>0</v>
      </c>
      <c r="K11">
        <v>1</v>
      </c>
      <c r="L11">
        <v>1</v>
      </c>
      <c r="M11">
        <v>1</v>
      </c>
      <c r="N11">
        <v>1</v>
      </c>
      <c r="P11">
        <v>0</v>
      </c>
      <c r="Q11">
        <v>0</v>
      </c>
      <c r="R11">
        <v>0</v>
      </c>
      <c r="S11">
        <f>INDEX(DR,Morale+2,4)/36</f>
        <v>0.5833333333333334</v>
      </c>
      <c r="T11">
        <f>INDEX(DR,Morale+2,2)/36</f>
        <v>0.1388888888888889</v>
      </c>
      <c r="U11">
        <f>INDEX(DR,Morale+1,2)/36</f>
        <v>0.1111111111111111</v>
      </c>
      <c r="V11">
        <f>INDEX(DR,Morale+1,2)/36</f>
        <v>0.1111111111111111</v>
      </c>
      <c r="X11">
        <v>0</v>
      </c>
      <c r="Y11">
        <v>0</v>
      </c>
      <c r="Z11">
        <v>0</v>
      </c>
      <c r="AA11">
        <v>0</v>
      </c>
      <c r="AB11">
        <f>INDEX(DR,Morale+2,6)/36</f>
        <v>0.5555555555555556</v>
      </c>
      <c r="AC11">
        <f>INDEX(DR,Morale+1,6)/36</f>
        <v>0.6944444444444444</v>
      </c>
      <c r="AD11">
        <f>INDEX(DR,Morale+1,6)/36</f>
        <v>0.6944444444444444</v>
      </c>
      <c r="AF11">
        <v>0</v>
      </c>
      <c r="AG11">
        <v>0</v>
      </c>
      <c r="AH11">
        <v>0</v>
      </c>
      <c r="AI11">
        <v>0</v>
      </c>
      <c r="AJ11">
        <f>1/36</f>
        <v>0.027777777777777776</v>
      </c>
      <c r="AK11">
        <f t="shared" si="4"/>
        <v>0.027777777777777776</v>
      </c>
      <c r="AL11">
        <f t="shared" si="4"/>
        <v>0.027777777777777776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</row>
    <row r="12" spans="1:46" ht="15">
      <c r="A12" t="s">
        <v>7</v>
      </c>
      <c r="B12">
        <f>INDEX(DR,Morale+2,3)/36</f>
        <v>0.2777777777777778</v>
      </c>
      <c r="C12">
        <v>7</v>
      </c>
      <c r="D12">
        <v>6</v>
      </c>
      <c r="E12">
        <v>15</v>
      </c>
      <c r="F12">
        <f t="shared" si="0"/>
        <v>15</v>
      </c>
      <c r="G12">
        <f t="shared" si="1"/>
        <v>21</v>
      </c>
      <c r="H12">
        <f t="shared" si="2"/>
        <v>14</v>
      </c>
      <c r="J12">
        <v>0</v>
      </c>
      <c r="K12">
        <v>0</v>
      </c>
      <c r="L12">
        <v>1</v>
      </c>
      <c r="M12">
        <v>1</v>
      </c>
      <c r="N12">
        <v>1</v>
      </c>
      <c r="P12">
        <v>0</v>
      </c>
      <c r="Q12">
        <v>0</v>
      </c>
      <c r="R12">
        <v>0</v>
      </c>
      <c r="S12">
        <v>0</v>
      </c>
      <c r="T12">
        <f>INDEX(DR,Morale+2,4)/36</f>
        <v>0.5833333333333334</v>
      </c>
      <c r="U12">
        <f>INDEX(DR,Morale+2,2)/36</f>
        <v>0.1388888888888889</v>
      </c>
      <c r="V12">
        <f>INDEX(DR,Morale+1,2)/36</f>
        <v>0.1111111111111111</v>
      </c>
      <c r="X12">
        <v>0</v>
      </c>
      <c r="Y12">
        <v>0</v>
      </c>
      <c r="Z12">
        <v>0</v>
      </c>
      <c r="AA12">
        <v>0</v>
      </c>
      <c r="AB12">
        <v>0</v>
      </c>
      <c r="AC12">
        <f>INDEX(DR,Morale+2,6)/36</f>
        <v>0.5555555555555556</v>
      </c>
      <c r="AD12">
        <f>INDEX(DR,Morale+1,6)/36</f>
        <v>0.6944444444444444</v>
      </c>
      <c r="AF12">
        <v>0</v>
      </c>
      <c r="AG12">
        <v>0</v>
      </c>
      <c r="AH12">
        <v>0</v>
      </c>
      <c r="AI12">
        <v>0</v>
      </c>
      <c r="AJ12">
        <v>0</v>
      </c>
      <c r="AK12">
        <f t="shared" si="4"/>
        <v>0.027777777777777776</v>
      </c>
      <c r="AL12">
        <f t="shared" si="4"/>
        <v>0.027777777777777776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</row>
    <row r="13" spans="1:46" ht="15">
      <c r="A13" t="s">
        <v>9</v>
      </c>
      <c r="B13">
        <f>INDEX(DR,Morale+1,3)/36</f>
        <v>0.16666666666666666</v>
      </c>
      <c r="C13">
        <v>8</v>
      </c>
      <c r="D13">
        <v>5</v>
      </c>
      <c r="E13">
        <v>21</v>
      </c>
      <c r="F13">
        <f t="shared" si="0"/>
        <v>10</v>
      </c>
      <c r="G13">
        <f t="shared" si="1"/>
        <v>26</v>
      </c>
      <c r="H13">
        <f t="shared" si="2"/>
        <v>9</v>
      </c>
      <c r="J13">
        <v>0</v>
      </c>
      <c r="K13">
        <v>0</v>
      </c>
      <c r="L13">
        <v>0</v>
      </c>
      <c r="M13">
        <v>1</v>
      </c>
      <c r="N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f>INDEX(DR,Morale+2,4)/36</f>
        <v>0.5833333333333334</v>
      </c>
      <c r="V13">
        <f>INDEX(DR,Morale+2,2)/36</f>
        <v>0.1388888888888889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f>INDEX(DR,Morale+2,6)/36</f>
        <v>0.5555555555555556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f>1/36</f>
        <v>0.027777777777777776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</row>
    <row r="14" spans="1:46" ht="15">
      <c r="A14" t="s">
        <v>10</v>
      </c>
      <c r="B14">
        <f>INDEX(DR,Morale,3)/36</f>
        <v>0.08333333333333333</v>
      </c>
      <c r="C14">
        <v>9</v>
      </c>
      <c r="D14">
        <v>4</v>
      </c>
      <c r="E14">
        <v>26</v>
      </c>
      <c r="F14">
        <f t="shared" si="0"/>
        <v>6</v>
      </c>
      <c r="G14">
        <f t="shared" si="1"/>
        <v>30</v>
      </c>
      <c r="H14">
        <f t="shared" si="2"/>
        <v>5</v>
      </c>
      <c r="J14">
        <v>0</v>
      </c>
      <c r="K14">
        <v>0</v>
      </c>
      <c r="L14">
        <v>0</v>
      </c>
      <c r="M14">
        <v>0</v>
      </c>
      <c r="N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f>INDEX(DR,Morale+2,4)/36</f>
        <v>0.5833333333333334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</row>
    <row r="15" spans="1:46" ht="15">
      <c r="A15" t="s">
        <v>11</v>
      </c>
      <c r="B15">
        <f>INDEX(DR,Morale-1,3)/36</f>
        <v>0.027777777777777776</v>
      </c>
      <c r="C15">
        <v>10</v>
      </c>
      <c r="D15">
        <v>3</v>
      </c>
      <c r="E15">
        <v>30</v>
      </c>
      <c r="F15">
        <f t="shared" si="0"/>
        <v>3</v>
      </c>
      <c r="G15">
        <f t="shared" si="1"/>
        <v>33</v>
      </c>
      <c r="H15">
        <f t="shared" si="2"/>
        <v>2</v>
      </c>
      <c r="J15">
        <v>0</v>
      </c>
      <c r="K15">
        <v>0</v>
      </c>
      <c r="L15">
        <v>0</v>
      </c>
      <c r="M15">
        <v>0</v>
      </c>
      <c r="N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</row>
    <row r="16" spans="3:46" ht="15">
      <c r="C16">
        <v>11</v>
      </c>
      <c r="D16">
        <v>2</v>
      </c>
      <c r="E16">
        <v>33</v>
      </c>
      <c r="F16">
        <f t="shared" si="0"/>
        <v>1</v>
      </c>
      <c r="G16">
        <f t="shared" si="1"/>
        <v>35</v>
      </c>
      <c r="H16">
        <v>0</v>
      </c>
      <c r="J16">
        <v>0</v>
      </c>
      <c r="K16">
        <v>0</v>
      </c>
      <c r="L16">
        <v>0</v>
      </c>
      <c r="M16">
        <v>0</v>
      </c>
      <c r="N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</row>
    <row r="17" spans="3:46" ht="15">
      <c r="C17">
        <v>12</v>
      </c>
      <c r="D17">
        <v>1</v>
      </c>
      <c r="E17">
        <v>35</v>
      </c>
      <c r="F17">
        <f t="shared" si="0"/>
        <v>0</v>
      </c>
      <c r="G17">
        <f t="shared" si="1"/>
        <v>36</v>
      </c>
      <c r="H17">
        <v>0</v>
      </c>
      <c r="J17">
        <v>0</v>
      </c>
      <c r="K17">
        <v>0</v>
      </c>
      <c r="L17">
        <v>0</v>
      </c>
      <c r="M17">
        <v>0</v>
      </c>
      <c r="N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</row>
    <row r="18" spans="3:46" ht="15">
      <c r="C18">
        <v>13</v>
      </c>
      <c r="D18">
        <v>0</v>
      </c>
      <c r="E18">
        <v>36</v>
      </c>
      <c r="F18">
        <f t="shared" si="0"/>
        <v>0</v>
      </c>
      <c r="G18">
        <f t="shared" si="1"/>
        <v>36</v>
      </c>
      <c r="H18">
        <v>0</v>
      </c>
      <c r="J18">
        <v>0</v>
      </c>
      <c r="K18">
        <v>0</v>
      </c>
      <c r="L18">
        <v>0</v>
      </c>
      <c r="M18">
        <v>0</v>
      </c>
      <c r="N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</row>
    <row r="19" spans="3:46" ht="15">
      <c r="C19">
        <v>14</v>
      </c>
      <c r="D19">
        <v>0</v>
      </c>
      <c r="E19">
        <v>36</v>
      </c>
      <c r="F19">
        <f t="shared" si="0"/>
        <v>0</v>
      </c>
      <c r="G19">
        <f t="shared" si="1"/>
        <v>36</v>
      </c>
      <c r="H19">
        <v>0</v>
      </c>
      <c r="J19">
        <v>0</v>
      </c>
      <c r="K19">
        <v>0</v>
      </c>
      <c r="L19">
        <v>0</v>
      </c>
      <c r="M19">
        <v>0</v>
      </c>
      <c r="N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</row>
    <row r="20" spans="3:46" ht="15">
      <c r="C20">
        <v>15</v>
      </c>
      <c r="D20">
        <v>0</v>
      </c>
      <c r="E20">
        <v>36</v>
      </c>
      <c r="F20">
        <f t="shared" si="0"/>
        <v>0</v>
      </c>
      <c r="G20">
        <f t="shared" si="1"/>
        <v>36</v>
      </c>
      <c r="H20">
        <v>0</v>
      </c>
      <c r="J20">
        <v>0</v>
      </c>
      <c r="K20">
        <v>0</v>
      </c>
      <c r="L20">
        <v>0</v>
      </c>
      <c r="M20">
        <v>0</v>
      </c>
      <c r="N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</row>
    <row r="22" ht="15">
      <c r="C22" t="s">
        <v>18</v>
      </c>
    </row>
    <row r="24" spans="3:7" ht="15">
      <c r="C24" t="s">
        <v>8</v>
      </c>
      <c r="D24" t="s">
        <v>15</v>
      </c>
      <c r="E24" t="s">
        <v>16</v>
      </c>
      <c r="F24" t="s">
        <v>17</v>
      </c>
      <c r="G24" t="s">
        <v>19</v>
      </c>
    </row>
    <row r="25" spans="1:7" ht="15">
      <c r="A25">
        <f>2+DRM</f>
        <v>1</v>
      </c>
      <c r="C25">
        <f>IF(Co=0,INDEX(J$5:J$20,$A25+1),0)*$D7</f>
        <v>1</v>
      </c>
      <c r="D25">
        <f>IF(Co=0,INDEX(K$5:K$20,$A25+1),IF(Co=1,INDEX(J$5:J$20,$A25+1),0))*$D7</f>
        <v>1</v>
      </c>
      <c r="E25">
        <f>IF(Co=0,INDEX(L$5:L$20,$A25+1),IF(Co=1,INDEX(K$5:K$20,$A25+1),INDEX(J$5:J$20,$A25+1)))*$D7</f>
        <v>1</v>
      </c>
      <c r="F25">
        <f>IF(Co=0,INDEX(M$5:M$20,$A25+1),IF(Co=1,INDEX(L$5:L$20,$A25+1),INDEX(K$5:K$20,$A25+1)))*$D7</f>
        <v>1</v>
      </c>
      <c r="G25">
        <f>IF(Co=0,INDEX(N$5:N$20,$A25+1),IF(Co=1,INDEX(M$5:M$20,$A25+1),INDEX(L$5:L$20,$A25+1)))*$D7</f>
        <v>1</v>
      </c>
    </row>
    <row r="26" spans="1:7" ht="15">
      <c r="A26">
        <f>3+DRM</f>
        <v>2</v>
      </c>
      <c r="C26">
        <f>INDEX(J$5:J$20,$A26+1)*$D8</f>
        <v>2</v>
      </c>
      <c r="D26">
        <f>INDEX(K$5:K$20,$A26+1)*$D8</f>
        <v>2</v>
      </c>
      <c r="E26">
        <f>INDEX(L$5:L$20,$A26+1)*$D8</f>
        <v>2</v>
      </c>
      <c r="F26">
        <f>INDEX(M$5:M$20,$A26+1)*$D8</f>
        <v>2</v>
      </c>
      <c r="G26">
        <f>INDEX(N$5:N$20,$A26+1)*$D8</f>
        <v>2</v>
      </c>
    </row>
    <row r="27" spans="1:7" ht="15">
      <c r="A27">
        <f>4+DRM</f>
        <v>3</v>
      </c>
      <c r="C27">
        <f>IF(Co=0,INDEX(J$5:J$20,$A27+1),2*INDEX(J$5:J$20,$A27+1)/3)*$D9</f>
        <v>3</v>
      </c>
      <c r="D27">
        <f>IF(Co=0,INDEX(K$5:K$20,$A27+1),IF(Co=1,2*INDEX(K$5:K$20,$A27+1)/3+INDEX(J$5:J$20,$A27+1)/3,2*INDEX(K$5:K$20,$A27+1)/3))*$D9</f>
        <v>3</v>
      </c>
      <c r="E27">
        <f>$D9*IF(Co=0,INDEX(L$5:L$20,$A27+1),IF(Co=1,2*INDEX(L$5:L$20,$A27+1)/3+INDEX(K$5:K$20,$A27+1)/3,IF(Co=2,2*INDEX(L$5:L$20,$A27+1)/3)+INDEX(J$5:J$20,$A27+1)/3))</f>
        <v>3</v>
      </c>
      <c r="F27">
        <f>$D9*IF(Co=0,INDEX(M$5:M$20,$A27+1),IF(Co=1,2*INDEX(M$5:M$20,$A27+1)/3+INDEX(L$5:L$20,$A27+1)/3,IF(Co=2,2*INDEX(M$5:M$20,$A27+1)/3)+INDEX(K$5:K$20,$A27+1)/3))</f>
        <v>3</v>
      </c>
      <c r="G27">
        <f>$D9*IF(Co=0,INDEX(N$5:N$20,$A27+1),IF(Co=1,2*INDEX(N$5:N$20,$A27+1)/3+INDEX(M$5:M$20,$A27+1)/3,IF(Co=2,2*INDEX(N$5:N$20,$A27+1)/3)+INDEX(L$5:L$20,$A27+1)/3))</f>
        <v>3</v>
      </c>
    </row>
    <row r="28" spans="1:7" ht="15">
      <c r="A28">
        <f>5+DRM</f>
        <v>4</v>
      </c>
      <c r="C28">
        <f>INDEX(J$5:J$20,$A28+1)*$D10</f>
        <v>4</v>
      </c>
      <c r="D28">
        <f>INDEX(K$5:K$20,$A28+1)*$D10</f>
        <v>4</v>
      </c>
      <c r="E28">
        <f>INDEX(L$5:L$20,$A28+1)*$D10</f>
        <v>4</v>
      </c>
      <c r="F28">
        <f>INDEX(M$5:M$20,$A28+1)*$D10</f>
        <v>4</v>
      </c>
      <c r="G28">
        <f>INDEX(N$5:N$20,$A28+1)*$D10</f>
        <v>4</v>
      </c>
    </row>
    <row r="29" spans="1:7" ht="15">
      <c r="A29">
        <f>6+DRM</f>
        <v>5</v>
      </c>
      <c r="C29">
        <f>IF(Co=0,INDEX(J$5:J$20,$A29+1),4*INDEX(J$5:J$20,$A29+1)/5)*$D11</f>
        <v>5</v>
      </c>
      <c r="D29">
        <f>IF(Co=0,INDEX(K$5:K$20,$A29+1),IF(Co=1,4*INDEX(K$5:K$20,$A29+1)/5+INDEX(J$5:J$20,$A29+1)/5,4*INDEX(K$5:K$20,$A29+1)/5))*$D11</f>
        <v>5</v>
      </c>
      <c r="E29">
        <f>$D11*IF(Co=0,INDEX(L$5:L$20,$A29+1),IF(Co=1,4*INDEX(L$5:L$20,$A29+1)/5+INDEX(K$5:K$20,$A29+1)/5,IF(Co=2,4*INDEX(L$5:L$20,$A29+1)/5)+INDEX(J$5:J$20,$A29+1)/5))</f>
        <v>5</v>
      </c>
      <c r="F29">
        <f>$D11*IF(Co=0,INDEX(M$5:M$20,$A29+1),IF(Co=1,4*INDEX(M$5:M$20,$A29+1)/5+INDEX(L$5:L$20,$A29+1)/5,IF(Co=2,4*INDEX(M$5:M$20,$A29+1)/5)+INDEX(K$5:K$20,$A29+1)/5))</f>
        <v>5</v>
      </c>
      <c r="G29">
        <f>$D11*IF(Co=0,INDEX(N$5:N$20,$A29+1),IF(Co=1,4*INDEX(N$5:N$20,$A29+1)/5+INDEX(M$5:M$20,$A29+1)/5,IF(Co=2,4*INDEX(N$5:N$20,$A29+1)/5)+INDEX(L$5:L$20,$A29+1)/5))</f>
        <v>5</v>
      </c>
    </row>
    <row r="30" spans="1:7" ht="15">
      <c r="A30">
        <f>7+DRM</f>
        <v>6</v>
      </c>
      <c r="C30">
        <f>INDEX(J$5:J$20,$A30+1)*$D12</f>
        <v>0</v>
      </c>
      <c r="D30">
        <f>INDEX(K$5:K$20,$A30+1)*$D12</f>
        <v>6</v>
      </c>
      <c r="E30">
        <f>INDEX(L$5:L$20,$A30+1)*$D12</f>
        <v>6</v>
      </c>
      <c r="F30">
        <f>INDEX(M$5:M$20,$A30+1)*$D12</f>
        <v>6</v>
      </c>
      <c r="G30">
        <f>INDEX(N$5:N$20,$A30+1)*$D12</f>
        <v>6</v>
      </c>
    </row>
    <row r="31" spans="1:7" ht="15">
      <c r="A31">
        <f>8+DRM</f>
        <v>7</v>
      </c>
      <c r="C31">
        <f>IF(Co=0,INDEX(J$5:J$20,$A31+1),4*INDEX(J$5:J$20,$A31+1)/5)*$D13</f>
        <v>0</v>
      </c>
      <c r="D31">
        <f>IF(Co=0,INDEX(K$5:K$20,$A31+1),IF(Co=1,4*INDEX(K$5:K$20,$A31+1)/5+INDEX(J$5:J$20,$A31+1)/5,4*INDEX(K$5:K$20,$A31+1)/5))*$D13</f>
        <v>0</v>
      </c>
      <c r="E31">
        <f>$D13*IF(Co=0,INDEX(L$5:L$20,$A31+1),IF(Co=1,4*INDEX(L$5:L$20,$A31+1)/5+INDEX(K$5:K$20,$A31+1)/5,IF(Co=2,4*INDEX(L$5:L$20,$A31+1)/5)+INDEX(J$5:J$20,$A31+1)/5))</f>
        <v>5</v>
      </c>
      <c r="F31">
        <f>$D13*IF(Co=0,INDEX(M$5:M$20,$A31+1),IF(Co=1,4*INDEX(M$5:M$20,$A31+1)/5+INDEX(L$5:L$20,$A31+1)/5,IF(Co=2,4*INDEX(M$5:M$20,$A31+1)/5)+INDEX(K$5:K$20,$A31+1)/5))</f>
        <v>5</v>
      </c>
      <c r="G31">
        <f>$D13*IF(Co=0,INDEX(N$5:N$20,$A31+1),IF(Co=1,4*INDEX(N$5:N$20,$A31+1)/5+INDEX(M$5:M$20,$A31+1)/5,IF(Co=2,4*INDEX(N$5:N$20,$A31+1)/5)+INDEX(L$5:L$20,$A31+1)/5))</f>
        <v>5</v>
      </c>
    </row>
    <row r="32" spans="1:7" ht="15">
      <c r="A32">
        <f>9+DRM</f>
        <v>8</v>
      </c>
      <c r="C32">
        <f>INDEX(J$5:J$20,$A32+1)*$D14</f>
        <v>0</v>
      </c>
      <c r="D32">
        <f>INDEX(K$5:K$20,$A32+1)*$D14</f>
        <v>0</v>
      </c>
      <c r="E32">
        <f>INDEX(L$5:L$20,$A32+1)*$D14</f>
        <v>0</v>
      </c>
      <c r="F32">
        <f>INDEX(M$5:M$20,$A32+1)*$D14</f>
        <v>4</v>
      </c>
      <c r="G32">
        <f>INDEX(N$5:N$20,$A32+1)*$D14</f>
        <v>4</v>
      </c>
    </row>
    <row r="33" spans="1:7" ht="15">
      <c r="A33">
        <f>10+DRM</f>
        <v>9</v>
      </c>
      <c r="C33">
        <f>IF(Co=0,INDEX(J$5:J$20,$A33+1),2*INDEX(J$5:J$20,$A33+1)/3)*$D15</f>
        <v>0</v>
      </c>
      <c r="D33">
        <f>IF(Co=0,INDEX(K$5:K$20,$A33+1),IF(Co=1,2*INDEX(K$5:K$20,$A33+1)/3+INDEX(J$5:J$20,$A33+1)/3,2*INDEX(K$5:K$20,$A33+1)/3))*$D15</f>
        <v>0</v>
      </c>
      <c r="E33">
        <f>$D15*IF(Co=0,INDEX(L$5:L$20,$A33+1),IF(Co=1,2*INDEX(L$5:L$20,$A33+1)/3+INDEX(K$5:K$20,$A33+1)/3,IF(Co=2,2*INDEX(L$5:L$20,$A33+1)/3)+INDEX(J$5:J$20,$A33+1)/3))</f>
        <v>0</v>
      </c>
      <c r="F33">
        <f>$D15*IF(Co=0,INDEX(M$5:M$20,$A33+1),IF(Co=1,2*INDEX(M$5:M$20,$A33+1)/3+INDEX(L$5:L$20,$A33+1)/3,IF(Co=2,2*INDEX(M$5:M$20,$A33+1)/3)+INDEX(K$5:K$20,$A33+1)/3))</f>
        <v>0</v>
      </c>
      <c r="G33">
        <f>$D15*IF(Co=0,INDEX(N$5:N$20,$A33+1),IF(Co=1,2*INDEX(N$5:N$20,$A33+1)/3+INDEX(M$5:M$20,$A33+1)/3,IF(Co=2,2*INDEX(N$5:N$20,$A33+1)/3)+INDEX(L$5:L$20,$A33+1)/3))</f>
        <v>3</v>
      </c>
    </row>
    <row r="34" spans="1:7" ht="15">
      <c r="A34">
        <f>11+DRM</f>
        <v>10</v>
      </c>
      <c r="C34">
        <f>INDEX(J$5:J$20,$A34+1)*$D16</f>
        <v>0</v>
      </c>
      <c r="D34">
        <f>INDEX(K$5:K$20,$A34+1)*$D16</f>
        <v>0</v>
      </c>
      <c r="E34">
        <f>INDEX(L$5:L$20,$A34+1)*$D16</f>
        <v>0</v>
      </c>
      <c r="F34">
        <f>INDEX(M$5:M$20,$A34+1)*$D16</f>
        <v>0</v>
      </c>
      <c r="G34">
        <f>INDEX(N$5:N$20,$A34+1)*$D16</f>
        <v>0</v>
      </c>
    </row>
    <row r="35" spans="1:7" ht="15">
      <c r="A35">
        <f>12+DRM</f>
        <v>11</v>
      </c>
      <c r="C35">
        <f>IF(Co=0,INDEX(J$5:J$20,$A35+1),0)*$D17</f>
        <v>0</v>
      </c>
      <c r="D35">
        <f>IF(Co=0,INDEX(K$5:K$20,$A35+1),IF(Co=1,INDEX(J$5:J$20,$A35+1),0))*$D17</f>
        <v>0</v>
      </c>
      <c r="E35">
        <f>IF(Co=0,INDEX(L$5:L$20,$A35+1),IF(Co=1,INDEX(K$5:K$20,$A35+1),INDEX(J$5:J$20,$A35+1)))*$D17</f>
        <v>0</v>
      </c>
      <c r="F35">
        <f>IF(Co=0,INDEX(M$5:M$20,$A35+1),IF(Co=1,INDEX(L$5:L$20,$A35+1),INDEX(K$5:K$20,$A35+1)))*$D17</f>
        <v>0</v>
      </c>
      <c r="G35">
        <f>IF(Co=0,INDEX(N$5:N$20,$A35+1),IF(Co=1,INDEX(M$5:M$20,$A35+1),INDEX(L$5:L$20,$A35+1)))*$D17</f>
        <v>0</v>
      </c>
    </row>
    <row r="36" spans="1:7" ht="15">
      <c r="A36" t="s">
        <v>12</v>
      </c>
      <c r="B36" s="1"/>
      <c r="C36" s="1">
        <f>SUM(C25:C35)/36</f>
        <v>0.4166666666666667</v>
      </c>
      <c r="D36" s="1">
        <f>SUM(D25:D35)/36</f>
        <v>0.5833333333333334</v>
      </c>
      <c r="E36" s="1">
        <f>SUM(E25:E35)/36</f>
        <v>0.7222222222222222</v>
      </c>
      <c r="F36" s="1">
        <f>SUM(F25:F35)/36</f>
        <v>0.8333333333333334</v>
      </c>
      <c r="G36" s="1">
        <f>SUM(G25:G35)/36</f>
        <v>0.9166666666666666</v>
      </c>
    </row>
    <row r="37" ht="15">
      <c r="A37" t="s">
        <v>20</v>
      </c>
    </row>
    <row r="38" spans="3:7" ht="15">
      <c r="C38" t="s">
        <v>8</v>
      </c>
      <c r="D38" t="s">
        <v>15</v>
      </c>
      <c r="E38" t="s">
        <v>16</v>
      </c>
      <c r="F38" t="s">
        <v>17</v>
      </c>
      <c r="G38" t="s">
        <v>19</v>
      </c>
    </row>
    <row r="39" spans="1:7" ht="15">
      <c r="A39">
        <f>2+DRM</f>
        <v>1</v>
      </c>
      <c r="C39">
        <f>IF(Co=0,INDEX(R$5:R$20,$A39+1),IF(Co=1,INDEX(Q$5:Q$20,$A39+1),INDEX($P$5:P$20,$A39+1)))*$D7</f>
        <v>0</v>
      </c>
      <c r="D39">
        <f>IF(Co=0,INDEX(S$5:S$20,$A39+1),IF(Co=1,INDEX(R$5:R$20,$A39+1),INDEX($P$5:Q$20,$A39+1)))*$D7</f>
        <v>0</v>
      </c>
      <c r="E39">
        <f>IF(Co=0,INDEX(T$5:T$20,$A39+1),IF(Co=1,INDEX(S$5:S$20,$A39+1),INDEX($P$5:R$20,$A39+1)))*$D7</f>
        <v>0</v>
      </c>
      <c r="F39">
        <f>IF(Co=0,INDEX(U$5:U$20,$A39+1),IF(Co=1,INDEX(T$5:T$20,$A39+1),INDEX($P$5:S$20,$A39+1)))*$D7</f>
        <v>0</v>
      </c>
      <c r="G39">
        <f>IF(Co=0,INDEX(V$5:V$20,$A39+1),IF(Co=1,INDEX(U$5:U$20,$A39+1),INDEX($P$5:T$20,$A39+1)))*$D7</f>
        <v>0</v>
      </c>
    </row>
    <row r="40" spans="1:7" ht="15">
      <c r="A40">
        <f>3+DRM</f>
        <v>2</v>
      </c>
      <c r="C40">
        <f>INDEX(R$5:R$20,$A40+1)*$D8</f>
        <v>0.2222222222222222</v>
      </c>
      <c r="D40">
        <f>INDEX(S$5:S$20,$A40+1)*$D8</f>
        <v>0</v>
      </c>
      <c r="E40">
        <f>INDEX(T$5:T$20,$A40+1)*$D8</f>
        <v>0</v>
      </c>
      <c r="F40">
        <f>INDEX(U$5:U$20,$A40+1)*$D8</f>
        <v>0</v>
      </c>
      <c r="G40">
        <f>INDEX(V$5:V$20,$A40+1)*$D8</f>
        <v>0</v>
      </c>
    </row>
    <row r="41" spans="1:7" ht="15">
      <c r="A41">
        <f>4+DRM</f>
        <v>3</v>
      </c>
      <c r="C41">
        <f>$D9*IF(Co=0,INDEX(R$5:R$20,$A41+1),IF(Co=1,2*INDEX(R$5:R$20,$A41+1)/3+INDEX(Q$5:Q$20,$A41+1)/3,IF(Co=2,2*INDEX(R$5:R$20,$A41+1)/3)+INDEX(P$5:P$20,$A41+1)/3))</f>
        <v>0.3333333333333333</v>
      </c>
      <c r="D41">
        <f>$D9*IF(Co=0,INDEX(S$5:S$20,$A41+1),IF(Co=1,2*INDEX(S$5:S$20,$A41+1)/3+INDEX(R$5:R$20,$A41+1)/3,IF(Co=2,2*INDEX(S$5:S$20,$A41+1)/3)+INDEX(Q$5:Q$20,$A41+1)/3))</f>
        <v>0.3333333333333333</v>
      </c>
      <c r="E41">
        <f>$D9*IF(Co=0,INDEX(T$5:T$20,$A41+1),IF(Co=1,2*INDEX(T$5:T$20,$A41+1)/3+INDEX(S$5:S$20,$A41+1)/3,IF(Co=2,2*INDEX(T$5:T$20,$A41+1)/3)+INDEX(R$5:R$20,$A41+1)/3))</f>
        <v>0.25</v>
      </c>
      <c r="F41">
        <f>$D9*IF(Co=0,INDEX(U$5:U$20,$A41+1),IF(Co=1,2*INDEX(U$5:U$20,$A41+1)/3+INDEX(T$5:T$20,$A41+1)/3,IF(Co=2,2*INDEX(U$5:U$20,$A41+1)/3)+INDEX(S$5:S$20,$A41+1)/3))</f>
        <v>0</v>
      </c>
      <c r="G41">
        <f>$D9*IF(Co=0,INDEX(V$5:V$20,$A41+1),IF(Co=1,2*INDEX(V$5:V$20,$A41+1)/3+INDEX(U$5:U$20,$A41+1)/3,IF(Co=2,2*INDEX(V$5:V$20,$A41+1)/3)+INDEX(T$5:T$20,$A41+1)/3))</f>
        <v>0</v>
      </c>
    </row>
    <row r="42" spans="1:7" ht="15">
      <c r="A42">
        <f>5+DRM</f>
        <v>4</v>
      </c>
      <c r="C42">
        <f>INDEX(R$5:R$20,$A42+1)*$D10</f>
        <v>0.5555555555555556</v>
      </c>
      <c r="D42">
        <f>INDEX(S$5:S$20,$A42+1)*$D10</f>
        <v>0.4444444444444444</v>
      </c>
      <c r="E42">
        <f>INDEX(T$5:T$20,$A42+1)*$D10</f>
        <v>0.4444444444444444</v>
      </c>
      <c r="F42">
        <f>INDEX(U$5:U$20,$A42+1)*$D10</f>
        <v>0.3333333333333333</v>
      </c>
      <c r="G42">
        <f>INDEX(V$5:V$20,$A42+1)*$D10</f>
        <v>0.3333333333333333</v>
      </c>
    </row>
    <row r="43" spans="1:7" ht="15">
      <c r="A43">
        <f>6+DRM</f>
        <v>5</v>
      </c>
      <c r="C43">
        <f>IF(Co=0,INDEX(R$5:R$20,$A43+1),IF(Co=1,INDEX(Q$5:Q$20,$A43+1),INDEX($P$5:P$20,$A43+1)))*$D11</f>
        <v>2.916666666666667</v>
      </c>
      <c r="D43">
        <f>IF(Co=0,INDEX(S$5:S$20,$A43+1),IF(Co=1,INDEX(R$5:R$20,$A43+1),INDEX($P$5:Q$20,$A43+1)))*$D11</f>
        <v>0.6944444444444444</v>
      </c>
      <c r="E43">
        <f>IF(Co=0,INDEX(T$5:T$20,$A43+1),IF(Co=1,INDEX(S$5:S$20,$A43+1),INDEX($P$5:R$20,$A43+1)))*$D11</f>
        <v>0.5555555555555556</v>
      </c>
      <c r="F43">
        <f>IF(Co=0,INDEX(U$5:U$20,$A43+1),IF(Co=1,INDEX(T$5:T$20,$A43+1),INDEX($P$5:S$20,$A43+1)))*$D11</f>
        <v>0.5555555555555556</v>
      </c>
      <c r="G43">
        <f>IF(Co=0,INDEX(V$5:V$20,$A43+1),IF(Co=1,INDEX(U$5:U$20,$A43+1),INDEX($P$5:T$20,$A43+1)))*$D11</f>
        <v>0.41666666666666663</v>
      </c>
    </row>
    <row r="44" spans="1:7" ht="15">
      <c r="A44">
        <f>7+DRM</f>
        <v>6</v>
      </c>
      <c r="C44">
        <f>INDEX(R$5:R$20,$A44+1)*$D12</f>
        <v>0</v>
      </c>
      <c r="D44">
        <f>INDEX(S$5:S$20,$A44+1)*$D12</f>
        <v>3.5</v>
      </c>
      <c r="E44">
        <f>INDEX(T$5:T$20,$A44+1)*$D12</f>
        <v>0.8333333333333334</v>
      </c>
      <c r="F44">
        <f>INDEX(U$5:U$20,$A44+1)*$D12</f>
        <v>0.6666666666666666</v>
      </c>
      <c r="G44">
        <f>INDEX(V$5:V$20,$A44+1)*$D12</f>
        <v>0.6666666666666666</v>
      </c>
    </row>
    <row r="45" spans="1:7" ht="15">
      <c r="A45">
        <f>8+DRM</f>
        <v>7</v>
      </c>
      <c r="C45">
        <f>IF(Co=0,INDEX(R$5:R$20,$A45+1),IF(Co=1,INDEX(Q$5:Q$20,$A45+1),INDEX($P$5:P$20,$A45+1)))*$D13</f>
        <v>0</v>
      </c>
      <c r="D45">
        <f>IF(Co=0,INDEX(S$5:S$20,$A45+1),IF(Co=1,INDEX(R$5:R$20,$A45+1),INDEX($P$5:Q$20,$A45+1)))*$D13</f>
        <v>0</v>
      </c>
      <c r="E45">
        <f>IF(Co=0,INDEX(T$5:T$20,$A45+1),IF(Co=1,INDEX(S$5:S$20,$A45+1),INDEX($P$5:R$20,$A45+1)))*$D13</f>
        <v>2.916666666666667</v>
      </c>
      <c r="F45">
        <f>IF(Co=0,INDEX(U$5:U$20,$A45+1),IF(Co=1,INDEX(T$5:T$20,$A45+1),INDEX($P$5:S$20,$A45+1)))*$D13</f>
        <v>0.6944444444444444</v>
      </c>
      <c r="G45">
        <f>IF(Co=0,INDEX(V$5:V$20,$A45+1),IF(Co=1,INDEX(U$5:U$20,$A45+1),INDEX($P$5:T$20,$A45+1)))*$D13</f>
        <v>0.5555555555555556</v>
      </c>
    </row>
    <row r="46" spans="1:7" ht="15">
      <c r="A46">
        <f>9+DRM</f>
        <v>8</v>
      </c>
      <c r="C46">
        <f>INDEX(R$5:R$20,$A46+1)*$D14</f>
        <v>0</v>
      </c>
      <c r="D46">
        <f>INDEX(S$5:S$20,$A46+1)*$D14</f>
        <v>0</v>
      </c>
      <c r="E46">
        <f>INDEX(T$5:T$20,$A46+1)*$D14</f>
        <v>0</v>
      </c>
      <c r="F46">
        <f>INDEX(U$5:U$20,$A46+1)*$D14</f>
        <v>2.3333333333333335</v>
      </c>
      <c r="G46">
        <f>INDEX(V$5:V$20,$A46+1)*$D14</f>
        <v>0.5555555555555556</v>
      </c>
    </row>
    <row r="47" spans="1:7" ht="15">
      <c r="A47">
        <f>10+DRM</f>
        <v>9</v>
      </c>
      <c r="C47">
        <f>$D15*IF(Co=0,INDEX(R$5:R$20,$A47+1),IF(Co=1,2*INDEX(R$5:R$20,$A47+1)/3+INDEX(Q$5:Q$20,$A47+1)/3,IF(Co=2,2*INDEX(R$5:R$20,$A47+1)/3)+INDEX(P$5:P$20,$A47+1)/3))</f>
        <v>0</v>
      </c>
      <c r="D47">
        <f>$D15*IF(Co=0,INDEX(S$5:S$20,$A47+1),IF(Co=1,2*INDEX(S$5:S$20,$A47+1)/3+INDEX(R$5:R$20,$A47+1)/3,IF(Co=2,2*INDEX(S$5:S$20,$A47+1)/3)+INDEX(Q$5:Q$20,$A47+1)/3))</f>
        <v>0</v>
      </c>
      <c r="E47">
        <f>$D15*IF(Co=0,INDEX(T$5:T$20,$A47+1),IF(Co=1,2*INDEX(T$5:T$20,$A47+1)/3+INDEX(S$5:S$20,$A47+1)/3,IF(Co=2,2*INDEX(T$5:T$20,$A47+1)/3)+INDEX(R$5:R$20,$A47+1)/3))</f>
        <v>0</v>
      </c>
      <c r="F47">
        <f>$D15*IF(Co=0,INDEX(U$5:U$20,$A47+1),IF(Co=1,2*INDEX(U$5:U$20,$A47+1)/3+INDEX(T$5:T$20,$A47+1)/3,IF(Co=2,2*INDEX(U$5:U$20,$A47+1)/3)+INDEX(S$5:S$20,$A47+1)/3))</f>
        <v>0</v>
      </c>
      <c r="G47">
        <f>$D15*IF(Co=0,INDEX(V$5:V$20,$A47+1),IF(Co=1,2*INDEX(V$5:V$20,$A47+1)/3+INDEX(U$5:U$20,$A47+1)/3,IF(Co=2,2*INDEX(V$5:V$20,$A47+1)/3)+INDEX(T$5:T$20,$A47+1)/3))</f>
        <v>1.75</v>
      </c>
    </row>
    <row r="48" spans="1:7" ht="15">
      <c r="A48">
        <f>11+DRM</f>
        <v>10</v>
      </c>
      <c r="C48">
        <f>INDEX(R$5:R$20,$A48+1)*$D16</f>
        <v>0</v>
      </c>
      <c r="D48">
        <f>INDEX(S$5:S$20,$A48+1)*$D16</f>
        <v>0</v>
      </c>
      <c r="E48">
        <f>INDEX(T$5:T$20,$A48+1)*$D16</f>
        <v>0</v>
      </c>
      <c r="F48">
        <f>INDEX(U$5:U$20,$A48+1)*$D16</f>
        <v>0</v>
      </c>
      <c r="G48">
        <f>INDEX(V$5:V$20,$A48+1)*$D16</f>
        <v>0</v>
      </c>
    </row>
    <row r="49" spans="1:7" ht="15">
      <c r="A49">
        <f>12+DRM</f>
        <v>11</v>
      </c>
      <c r="C49">
        <f>IF(Co=0,INDEX(R$5:R$20,$A49+1),IF(Co=1,INDEX(Q$5:Q$20,$A49+1),INDEX($P$5:P$20,$A49+1)))*$D17</f>
        <v>0</v>
      </c>
      <c r="D49">
        <f>IF(Co=0,INDEX(S$5:S$20,$A49+1),IF(Co=1,INDEX(R$5:R$20,$A49+1),INDEX($P$5:Q$20,$A49+1)))*$D17</f>
        <v>0</v>
      </c>
      <c r="E49">
        <f>IF(Co=0,INDEX(T$5:T$20,$A49+1),IF(Co=1,INDEX(S$5:S$20,$A49+1),INDEX($P$5:R$20,$A49+1)))*$D17</f>
        <v>0</v>
      </c>
      <c r="F49">
        <f>IF(Co=0,INDEX(U$5:U$20,$A49+1),IF(Co=1,INDEX(T$5:T$20,$A49+1),INDEX($P$5:S$20,$A49+1)))*$D17</f>
        <v>0</v>
      </c>
      <c r="G49">
        <f>IF(Co=0,INDEX(V$5:V$20,$A49+1),IF(Co=1,INDEX(U$5:U$20,$A49+1),INDEX($P$5:T$20,$A49+1)))*$D17</f>
        <v>0</v>
      </c>
    </row>
    <row r="50" spans="1:7" ht="15">
      <c r="A50" t="s">
        <v>12</v>
      </c>
      <c r="B50" s="1"/>
      <c r="C50" s="1">
        <f>SUM(C39:C49)/36</f>
        <v>0.11188271604938274</v>
      </c>
      <c r="D50" s="1">
        <f>SUM(D39:D49)/36</f>
        <v>0.1381172839506173</v>
      </c>
      <c r="E50" s="1">
        <f>SUM(E39:E49)/36</f>
        <v>0.1388888888888889</v>
      </c>
      <c r="F50" s="1">
        <f>SUM(F39:F49)/36</f>
        <v>0.12731481481481483</v>
      </c>
      <c r="G50" s="1">
        <f>SUM(G39:G49)/36</f>
        <v>0.11882716049382716</v>
      </c>
    </row>
    <row r="52" ht="15">
      <c r="A52" t="s">
        <v>23</v>
      </c>
    </row>
    <row r="53" spans="3:7" ht="15">
      <c r="C53" t="s">
        <v>8</v>
      </c>
      <c r="D53" t="s">
        <v>15</v>
      </c>
      <c r="E53" t="s">
        <v>16</v>
      </c>
      <c r="F53" t="s">
        <v>17</v>
      </c>
      <c r="G53" t="s">
        <v>19</v>
      </c>
    </row>
    <row r="54" spans="1:7" ht="15">
      <c r="A54">
        <f>2+DRM</f>
        <v>1</v>
      </c>
      <c r="C54">
        <f>IF(Co=0,INDEX(Z$5:Z$20,$A54+1),IF(Co=1,INDEX(Y$5:Y$20,$A54+1),INDEX(X$5:$Z$20,$A54+1)))*INDEX(DR,$A54+2-DRM,2)</f>
        <v>0</v>
      </c>
      <c r="D54">
        <f>IF(Co=0,INDEX(AA$5:AA$20,$A54+1),IF(Co=1,INDEX(Z$5:Z$20,$A54+1),INDEX(Y$5:$Z$20,$A54+1)))*INDEX(DR,$A54+2-DRM,2)</f>
        <v>0</v>
      </c>
      <c r="E54">
        <f>IF(Co=0,INDEX(AB$5:AB$20,$A54+1),IF(Co=1,INDEX(AA$5:AA$20,$A54+1),INDEX($Z$5:Z$20,$A54+1)))*INDEX(DR,$A54+2-DRM,2)</f>
        <v>0</v>
      </c>
      <c r="F54">
        <f>IF(Co=0,INDEX(AC$5:AC$20,$A54+1),IF(Co=1,INDEX(AB$5:AB$20,$A54+1),INDEX($Z$5:AA$20,$A54+1)))*INDEX(DR,$A54+2-DRM,2)</f>
        <v>0</v>
      </c>
      <c r="G54">
        <f>IF(Co=0,INDEX(AD$5:AD$20,$A54+1),IF(Co=1,INDEX(AC$5:AC$20,$A54+1),INDEX($Z$5:AB$20,$A54+1)))*INDEX(DR,$A54+2-DRM,2)</f>
        <v>0</v>
      </c>
    </row>
    <row r="55" spans="1:7" ht="15">
      <c r="A55">
        <f>3+DRM</f>
        <v>2</v>
      </c>
      <c r="C55">
        <f>INDEX(Z$5:Z$20,$A55+1)*INDEX(DR,$A55+2-DRM,2)</f>
        <v>1.3888888888888888</v>
      </c>
      <c r="D55">
        <f>INDEX(AA$5:AA$20,$A55+1)*INDEX(DR,$A55+2-DRM,2)</f>
        <v>0</v>
      </c>
      <c r="E55">
        <f>INDEX(AB$5:AB$20,$A55+1)*INDEX(DR,$A55+2-DRM,2)</f>
        <v>0</v>
      </c>
      <c r="F55">
        <f>INDEX(AC$5:AC$20,$A55+1)*INDEX(DR,$A55+2-DRM,2)</f>
        <v>0</v>
      </c>
      <c r="G55">
        <f>INDEX(AD$5:AD$20,$A55+1)*INDEX(DR,$A55+2-DRM,2)</f>
        <v>0</v>
      </c>
    </row>
    <row r="56" spans="1:7" ht="15">
      <c r="A56">
        <f>4+DRM</f>
        <v>3</v>
      </c>
      <c r="C56">
        <f>INDEX(DR,$A56+2-DRM,2)*IF(Co=0,INDEX(Z$5:Z$20,$A56+1),IF(Co=1,2*INDEX(Z$5:Z$20,$A56+1)/3+INDEX(Y$5:Y$20,$A56+1)/3,IF(Co=2,2*INDEX(Z$5:Z$20,$A56+1)/3)+INDEX(X$5:X$20,$A56+1)/3))</f>
        <v>2.083333333333333</v>
      </c>
      <c r="D56">
        <f>INDEX(DR,$A56+2-DRM,2)*IF(Co=0,INDEX(AA$5:AA$20,$A56+1),IF(Co=1,2*INDEX(AA$5:AA$20,$A56+1)/3+INDEX(Z$5:Z$20,$A56+1)/3,IF(Co=2,2*INDEX(AA$5:AA$20,$A56+1)/3)+INDEX(Y$5:Y$20,$A56+1)/3))</f>
        <v>2.083333333333333</v>
      </c>
      <c r="E56">
        <f>INDEX(DR,$A56+2-DRM,2)*IF(Co=0,INDEX(AB$5:AB$20,$A56+1),IF(Co=1,2*INDEX(AB$5:AB$20,$A56+1)/3+INDEX(AA$5:AA$20,$A56+1)/3,IF(Co=2,2*INDEX(AB$5:AB$20,$A56+1)/3)+INDEX(Z$5:Z$20,$A56+1)/3))</f>
        <v>2.416666666666667</v>
      </c>
      <c r="F56">
        <f>INDEX(DR,$A56+2-DRM,2)*IF(Co=0,INDEX(AC$5:AC$20,$A56+1),IF(Co=1,2*INDEX(AC$5:AC$20,$A56+1)/3+INDEX(AB$5:AB$20,$A56+1)/3,IF(Co=2,2*INDEX(AC$5:AC$20,$A56+1)/3)+INDEX(AA$5:AA$20,$A56+1)/3))</f>
        <v>0</v>
      </c>
      <c r="G56">
        <f>INDEX(DR,$A56+2-DRM,2)*IF(Co=0,INDEX(AD$5:AD$20,$A56+1),IF(Co=1,2*INDEX(AD$5:AD$20,$A56+1)/3+INDEX(AC$5:AC$20,$A56+1)/3,IF(Co=2,2*INDEX(AD$5:AD$20,$A56+1)/3)+INDEX(AB$5:AB$20,$A56+1)/3))</f>
        <v>0</v>
      </c>
    </row>
    <row r="57" spans="1:7" ht="15">
      <c r="A57">
        <f>5+DRM</f>
        <v>4</v>
      </c>
      <c r="C57">
        <f>INDEX(Z$5:Z$20,$A57+1)*INDEX(DR,$A57+2-DRM,2)</f>
        <v>2.2222222222222223</v>
      </c>
      <c r="D57">
        <f>INDEX(AA$5:AA$20,$A57+1)*INDEX(DR,$A57+2-DRM,2)</f>
        <v>2.7777777777777777</v>
      </c>
      <c r="E57">
        <f>INDEX(AB$5:AB$20,$A57+1)*INDEX(DR,$A57+2-DRM,2)</f>
        <v>2.7777777777777777</v>
      </c>
      <c r="F57">
        <f>INDEX(AC$5:AC$20,$A57+1)*INDEX(DR,$A57+2-DRM,2)</f>
        <v>3.2222222222222223</v>
      </c>
      <c r="G57">
        <f>INDEX(AD$5:AD$20,$A57+1)*INDEX(DR,$A57+2-DRM,2)</f>
        <v>3.2222222222222223</v>
      </c>
    </row>
    <row r="58" spans="1:7" ht="15">
      <c r="A58">
        <f>6+DRM</f>
        <v>5</v>
      </c>
      <c r="C58">
        <f>INDEX(DR,$A58+2-DRM,2)*IF(Co=0,INDEX(Z$5:Z$20,$A58+1),IF(Co=1,2*INDEX(Z$5:Z$20,$A58+1)/3+INDEX(Y$5:Y$20,$A58+1)/3,IF(Co=2,2*INDEX(Z$5:Z$20,$A58+1)/3)+INDEX(X$5:X$20,$A58+1)/3))</f>
        <v>0</v>
      </c>
      <c r="D58">
        <f>INDEX(DR,$A58+2-DRM,2)*IF(Co=0,INDEX(AA$5:AA$20,$A58+1),IF(Co=1,2*INDEX(AA$5:AA$20,$A58+1)/3+INDEX(Z$5:Z$20,$A58+1)/3,IF(Co=2,2*INDEX(AA$5:AA$20,$A58+1)/3)+INDEX(Y$5:Y$20,$A58+1)/3))</f>
        <v>2.7777777777777777</v>
      </c>
      <c r="E58">
        <f>INDEX(DR,$A58+2-DRM,2)*IF(Co=0,INDEX(AB$5:AB$20,$A58+1),IF(Co=1,2*INDEX(AB$5:AB$20,$A58+1)/3+INDEX(AA$5:AA$20,$A58+1)/3,IF(Co=2,2*INDEX(AB$5:AB$20,$A58+1)/3)+INDEX(Z$5:Z$20,$A58+1)/3))</f>
        <v>3.4722222222222223</v>
      </c>
      <c r="F58">
        <f>INDEX(DR,$A58+2-DRM,2)*IF(Co=0,INDEX(AC$5:AC$20,$A58+1),IF(Co=1,2*INDEX(AC$5:AC$20,$A58+1)/3+INDEX(AB$5:AB$20,$A58+1)/3,IF(Co=2,2*INDEX(AC$5:AC$20,$A58+1)/3)+INDEX(AA$5:AA$20,$A58+1)/3))</f>
        <v>3.4722222222222223</v>
      </c>
      <c r="G58">
        <f>INDEX(DR,$A58+2-DRM,2)*IF(Co=0,INDEX(AD$5:AD$20,$A58+1),IF(Co=1,2*INDEX(AD$5:AD$20,$A58+1)/3+INDEX(AC$5:AC$20,$A58+1)/3,IF(Co=2,2*INDEX(AD$5:AD$20,$A58+1)/3)+INDEX(AB$5:AB$20,$A58+1)/3))</f>
        <v>4.027777777777778</v>
      </c>
    </row>
    <row r="59" spans="1:7" ht="15">
      <c r="A59">
        <f>7+DRM</f>
        <v>6</v>
      </c>
      <c r="C59">
        <f>INDEX(Z$5:Z$20,$A59+1)*INDEX(DR,$A59+2-DRM,2)</f>
        <v>0</v>
      </c>
      <c r="D59">
        <f>INDEX(AA$5:AA$20,$A59+1)*INDEX(DR,$A59+2-DRM,2)</f>
        <v>0</v>
      </c>
      <c r="E59">
        <f>INDEX(AB$5:AB$20,$A59+1)*INDEX(DR,$A59+2-DRM,2)</f>
        <v>3.3333333333333335</v>
      </c>
      <c r="F59">
        <f>INDEX(AC$5:AC$20,$A59+1)*INDEX(DR,$A59+2-DRM,2)</f>
        <v>4.166666666666666</v>
      </c>
      <c r="G59">
        <f>INDEX(AD$5:AD$20,$A59+1)*INDEX(DR,$A59+2-DRM,2)</f>
        <v>4.166666666666666</v>
      </c>
    </row>
    <row r="60" spans="1:7" ht="15">
      <c r="A60">
        <f>8+DRM</f>
        <v>7</v>
      </c>
      <c r="C60">
        <f>INDEX(DR,$A60+2-DRM,2)*IF(Co=0,INDEX(Z$5:Z$20,$A60+1),IF(Co=1,2*INDEX(Z$5:Z$20,$A60+1)/3+INDEX(Y$5:Y$20,$A60+1)/3,IF(Co=2,2*INDEX(Z$5:Z$20,$A60+1)/3)+INDEX(X$5:X$20,$A60+1)/3))</f>
        <v>0</v>
      </c>
      <c r="D60">
        <f>INDEX(DR,$A60+2-DRM,2)*IF(Co=0,INDEX(AA$5:AA$20,$A60+1),IF(Co=1,2*INDEX(AA$5:AA$20,$A60+1)/3+INDEX(Z$5:Z$20,$A60+1)/3,IF(Co=2,2*INDEX(AA$5:AA$20,$A60+1)/3)+INDEX(Y$5:Y$20,$A60+1)/3))</f>
        <v>0</v>
      </c>
      <c r="E60">
        <f>INDEX(DR,$A60+2-DRM,2)*IF(Co=0,INDEX(AB$5:AB$20,$A60+1),IF(Co=1,2*INDEX(AB$5:AB$20,$A60+1)/3+INDEX(AA$5:AA$20,$A60+1)/3,IF(Co=2,2*INDEX(AB$5:AB$20,$A60+1)/3)+INDEX(Z$5:Z$20,$A60+1)/3))</f>
        <v>0</v>
      </c>
      <c r="F60">
        <f>INDEX(DR,$A60+2-DRM,2)*IF(Co=0,INDEX(AC$5:AC$20,$A60+1),IF(Co=1,2*INDEX(AC$5:AC$20,$A60+1)/3+INDEX(AB$5:AB$20,$A60+1)/3,IF(Co=2,2*INDEX(AC$5:AC$20,$A60+1)/3)+INDEX(AA$5:AA$20,$A60+1)/3))</f>
        <v>2.7777777777777777</v>
      </c>
      <c r="G60">
        <f>INDEX(DR,$A60+2-DRM,2)*IF(Co=0,INDEX(AD$5:AD$20,$A60+1),IF(Co=1,2*INDEX(AD$5:AD$20,$A60+1)/3+INDEX(AC$5:AC$20,$A60+1)/3,IF(Co=2,2*INDEX(AD$5:AD$20,$A60+1)/3)+INDEX(AB$5:AB$20,$A60+1)/3))</f>
        <v>3.4722222222222223</v>
      </c>
    </row>
    <row r="61" spans="1:7" ht="15">
      <c r="A61">
        <f>9+DRM</f>
        <v>8</v>
      </c>
      <c r="C61">
        <f>INDEX(Z$5:Z$20,$A61+1)*INDEX(DR,$A61+2-DRM,2)</f>
        <v>0</v>
      </c>
      <c r="D61">
        <f>INDEX(AA$5:AA$20,$A61+1)*INDEX(DR,$A61+2-DRM,2)</f>
        <v>0</v>
      </c>
      <c r="E61">
        <f>INDEX(AB$5:AB$20,$A61+1)*INDEX(DR,$A61+2-DRM,2)</f>
        <v>0</v>
      </c>
      <c r="F61">
        <f>INDEX(AC$5:AC$20,$A61+1)*INDEX(DR,$A61+2-DRM,2)</f>
        <v>0</v>
      </c>
      <c r="G61">
        <f>INDEX(AD$5:AD$20,$A61+1)*INDEX(DR,$A61+2-DRM,2)</f>
        <v>2.2222222222222223</v>
      </c>
    </row>
    <row r="62" spans="1:7" ht="15">
      <c r="A62">
        <f>10+DRM</f>
        <v>9</v>
      </c>
      <c r="C62">
        <f>INDEX(DR,$A62+2-DRM,2)*IF(Co=0,INDEX(Z$5:Z$20,$A62+1),IF(Co=1,2*INDEX(Z$5:Z$20,$A62+1)/3+INDEX(Y$5:Y$20,$A62+1)/3,IF(Co=2,2*INDEX(Z$5:Z$20,$A62+1)/3)+INDEX(X$5:X$20,$A62+1)/3))</f>
        <v>0</v>
      </c>
      <c r="D62">
        <f>INDEX(DR,$A62+2-DRM,2)*IF(Co=0,INDEX(AA$5:AA$20,$A62+1),IF(Co=1,2*INDEX(AA$5:AA$20,$A62+1)/3+INDEX(Z$5:Z$20,$A62+1)/3,IF(Co=2,2*INDEX(AA$5:AA$20,$A62+1)/3)+INDEX(Y$5:Y$20,$A62+1)/3))</f>
        <v>0</v>
      </c>
      <c r="E62">
        <f>INDEX(DR,$A62+2-DRM,2)*IF(Co=0,INDEX(AB$5:AB$20,$A62+1),IF(Co=1,2*INDEX(AB$5:AB$20,$A62+1)/3+INDEX(AA$5:AA$20,$A62+1)/3,IF(Co=2,2*INDEX(AB$5:AB$20,$A62+1)/3)+INDEX(Z$5:Z$20,$A62+1)/3))</f>
        <v>0</v>
      </c>
      <c r="F62">
        <f>INDEX(DR,$A62+2-DRM,2)*IF(Co=0,INDEX(AC$5:AC$20,$A62+1),IF(Co=1,2*INDEX(AC$5:AC$20,$A62+1)/3+INDEX(AB$5:AB$20,$A62+1)/3,IF(Co=2,2*INDEX(AC$5:AC$20,$A62+1)/3)+INDEX(AA$5:AA$20,$A62+1)/3))</f>
        <v>0</v>
      </c>
      <c r="G62">
        <f>INDEX(DR,$A62+2-DRM,2)*IF(Co=0,INDEX(AD$5:AD$20,$A62+1),IF(Co=1,2*INDEX(AD$5:AD$20,$A62+1)/3+INDEX(AC$5:AC$20,$A62+1)/3,IF(Co=2,2*INDEX(AD$5:AD$20,$A62+1)/3)+INDEX(AB$5:AB$20,$A62+1)/3))</f>
        <v>0</v>
      </c>
    </row>
    <row r="63" spans="1:7" ht="15">
      <c r="A63">
        <f>11+DRM</f>
        <v>10</v>
      </c>
      <c r="C63">
        <f>INDEX(Z$5:Z$20,$A63+1)*INDEX(DR,$A63+2-DRM,2)</f>
        <v>0</v>
      </c>
      <c r="D63">
        <f>INDEX(AA$5:AA$20,$A63+1)*INDEX(DR,$A63+2-DRM,2)</f>
        <v>0</v>
      </c>
      <c r="E63">
        <f>INDEX(AB$5:AB$20,$A63+1)*INDEX(DR,$A63+2-DRM,2)</f>
        <v>0</v>
      </c>
      <c r="F63">
        <f>INDEX(AC$5:AC$20,$A63+1)*INDEX(DR,$A63+2-DRM,2)</f>
        <v>0</v>
      </c>
      <c r="G63">
        <f>INDEX(AD$5:AD$20,$A63+1)*INDEX(DR,$A63+2-DRM,2)</f>
        <v>0</v>
      </c>
    </row>
    <row r="64" spans="1:7" ht="15">
      <c r="A64">
        <f>12+DRM</f>
        <v>11</v>
      </c>
      <c r="C64">
        <f>IF(Co=0,INDEX(Z$5:Z$20,$A64+1),IF(Co=1,INDEX(Y$5:Y$20,$A64+1),INDEX(X$5:$Z$20,$A64+1)))*INDEX(DR,$A64+2-DRM,2)</f>
        <v>0</v>
      </c>
      <c r="D64">
        <f>IF(Co=0,INDEX(AA$5:AA$20,$A64+1),IF(Co=1,INDEX(Z$5:Z$20,$A64+1),INDEX(Y$5:$Z$20,$A64+1)))*INDEX(DR,$A64+2-DRM,2)</f>
        <v>0</v>
      </c>
      <c r="E64">
        <f>IF(Co=0,INDEX(AB$5:AB$20,$A64+1),IF(Co=1,INDEX(AA$5:AA$20,$A64+1),INDEX($Z$5:Z$20,$A64+1)))*INDEX(DR,$A64+2-DRM,2)</f>
        <v>0</v>
      </c>
      <c r="F64">
        <f>IF(Co=0,INDEX(AC$5:AC$20,$A64+1),IF(Co=1,INDEX(AB$5:AB$20,$A64+1),INDEX($Z$5:AA$20,$A64+1)))*INDEX(DR,$A64+2-DRM,2)</f>
        <v>0</v>
      </c>
      <c r="G64">
        <f>IF(Co=0,INDEX(AD$5:AD$20,$A64+1),IF(Co=1,INDEX(AC$5:AC$20,$A64+1),INDEX($Z$5:AB$20,$A64+1)))*INDEX(DR,$A64+2-DRM,2)</f>
        <v>0</v>
      </c>
    </row>
    <row r="65" spans="1:7" ht="15">
      <c r="A65" t="s">
        <v>12</v>
      </c>
      <c r="B65" s="1"/>
      <c r="C65" s="1">
        <f>SUM(C54:C64)/36</f>
        <v>0.15817901234567902</v>
      </c>
      <c r="D65" s="1">
        <f>SUM(D54:D64)/36</f>
        <v>0.21219135802469136</v>
      </c>
      <c r="E65" s="1">
        <f>SUM(E54:E64)/36</f>
        <v>0.33333333333333337</v>
      </c>
      <c r="F65" s="1">
        <f>SUM(F54:F64)/36</f>
        <v>0.37885802469135804</v>
      </c>
      <c r="G65" s="1">
        <f>SUM(G54:G64)/36</f>
        <v>0.47530864197530864</v>
      </c>
    </row>
    <row r="67" ht="15">
      <c r="A67" t="s">
        <v>34</v>
      </c>
    </row>
    <row r="68" spans="3:7" ht="15">
      <c r="C68" t="s">
        <v>8</v>
      </c>
      <c r="D68" t="s">
        <v>15</v>
      </c>
      <c r="E68" t="s">
        <v>16</v>
      </c>
      <c r="F68" t="s">
        <v>17</v>
      </c>
      <c r="G68" t="s">
        <v>19</v>
      </c>
    </row>
    <row r="69" spans="1:7" ht="15">
      <c r="A69">
        <f>2+DRM</f>
        <v>1</v>
      </c>
      <c r="C69">
        <f>IF(Co=0,INDEX(AH$5:AH$20,$A69+1),IF(Co=1,INDEX(AG$5:AG$20,$A69+1),INDEX(AF$5:AF$20,$A69+1)))*INDEX(DR,$A69+2-DRM,2)</f>
        <v>0.9722222222222222</v>
      </c>
      <c r="D69">
        <f>IF(Co=0,INDEX(AI$5:AI$20,$A69+1),IF(Co=1,INDEX(AH$5:AH$20,$A69+1),INDEX(AG$5:AG$20,$A69+1)))*INDEX(DR,$A69+2-DRM,2)</f>
        <v>0</v>
      </c>
      <c r="E69">
        <f>IF(Co=0,INDEX(AJ$5:AJ$20,$A69+1),IF(Co=1,INDEX(AI$5:AI$20,$A69+1),INDEX(AH$5:AH$20,$A69+1)))*INDEX(DR,$A69+2-DRM,2)</f>
        <v>0</v>
      </c>
      <c r="F69">
        <f>IF(Co=0,INDEX(AK$5:AK$20,$A69+1),IF(Co=1,INDEX(AJ$5:AJ$20,$A69+1),INDEX(AI$5:AI$20,$A69+1)))*INDEX(DR,$A69+2-DRM,2)</f>
        <v>0</v>
      </c>
      <c r="G69">
        <f>IF(Co=0,INDEX(AL$5:AL$20,$A69+1),IF(Co=1,INDEX(AK$5:AK$20,$A69+1),INDEX(AJ$5:AJ$20,$A69+1)))*INDEX(DR,$A69+2-DRM,2)</f>
        <v>0</v>
      </c>
    </row>
    <row r="70" spans="1:7" ht="15">
      <c r="A70">
        <f>3+DRM</f>
        <v>2</v>
      </c>
      <c r="C70">
        <f>INDEX(AH$5:AH$20,$A70+1)*INDEX(DR,$A70+2-DRM,2)</f>
        <v>0.05555555555555555</v>
      </c>
      <c r="D70">
        <f>INDEX(AI$5:AI$20,$A70+1)*INDEX(DR,$A70+2-DRM,2)</f>
        <v>1.9444444444444444</v>
      </c>
      <c r="E70">
        <f>INDEX(AJ$5:AJ$20,$A70+1)*INDEX(DR,$A70+2-DRM,2)</f>
        <v>1.9444444444444444</v>
      </c>
      <c r="F70">
        <f>INDEX(AK$5:AK$20,$A70+1)*INDEX(DR,$A70+2-DRM,2)</f>
        <v>0</v>
      </c>
      <c r="G70">
        <f>INDEX(AL$5:AL$20,$A70+1)*INDEX(DR,$A70+2-DRM,2)</f>
        <v>0</v>
      </c>
    </row>
    <row r="71" spans="1:7" ht="15">
      <c r="A71">
        <f>4+DRM</f>
        <v>3</v>
      </c>
      <c r="C71">
        <f>INDEX(DR,$A71+2-DRM,2)*IF(Co=0,INDEX(AH$5:AH$20,$A71+1),IF(Co=1,2*INDEX(AH$5:AH$20,$A71+1)/3+INDEX(AG$5:AG$20,$A71+1)/3,IF(Co=2,2*INDEX(AH$5:AH$20,$A71+1)/3)+INDEX(AF$5:AF$20,$A71+1)/3))</f>
        <v>0.08333333333333333</v>
      </c>
      <c r="D71">
        <f>INDEX(DR,$A71+2-DRM,2)*IF(Co=0,INDEX(AI$5:AI$20,$A71+1),IF(Co=1,2*INDEX(AI$5:AI$20,$A71+1)/3+INDEX(AH$5:AH$20,$A71+1)/3,IF(Co=2,2*INDEX(AI$5:AI$20,$A71+1)/3)+INDEX(AG$5:AG$20,$A71+1)/3))</f>
        <v>0.08333333333333333</v>
      </c>
      <c r="E71">
        <f>INDEX(DR,$A71+2-DRM,2)*IF(Co=0,INDEX(AJ$5:AJ$20,$A71+1),IF(Co=1,2*INDEX(AJ$5:AJ$20,$A71+1)/3+INDEX(AI$5:AI$20,$A71+1)/3,IF(Co=2,2*INDEX(AJ$5:AJ$20,$A71+1)/3)+INDEX(AH$5:AH$20,$A71+1)/3))</f>
        <v>0.08333333333333333</v>
      </c>
      <c r="F71">
        <f>INDEX(DR,$A71+2-DRM,2)*IF(Co=0,INDEX(AK$5:AK$20,$A71+1),IF(Co=1,2*INDEX(AK$5:AK$20,$A71+1)/3+INDEX(AJ$5:AJ$20,$A71+1)/3,IF(Co=2,2*INDEX(AK$5:AK$20,$A71+1)/3)+INDEX(AI$5:AI$20,$A71+1)/3))</f>
        <v>2.9166666666666665</v>
      </c>
      <c r="G71">
        <f>INDEX(DR,$A71+2-DRM,2)*IF(Co=0,INDEX(AL$5:AL$20,$A71+1),IF(Co=1,2*INDEX(AL$5:AL$20,$A71+1)/3+INDEX(AK$5:AK$20,$A71+1)/3,IF(Co=2,2*INDEX(AL$5:AL$20,$A71+1)/3)+INDEX(AJ$5:AJ$20,$A71+1)/3))</f>
        <v>2.9166666666666665</v>
      </c>
    </row>
    <row r="72" spans="1:7" ht="15">
      <c r="A72">
        <f>5+DRM</f>
        <v>4</v>
      </c>
      <c r="C72">
        <f>INDEX(AH$5:AH$20,$A72+1)*INDEX(DR,$A72+2-DRM,2)</f>
        <v>0.1111111111111111</v>
      </c>
      <c r="D72">
        <f>INDEX(AI$5:AI$20,$A72+1)*INDEX(DR,$A72+2-DRM,2)</f>
        <v>0.1111111111111111</v>
      </c>
      <c r="E72">
        <f>INDEX(AJ$5:AJ$20,$A72+1)*INDEX(DR,$A72+2-DRM,2)</f>
        <v>0.1111111111111111</v>
      </c>
      <c r="F72">
        <f>INDEX(AK$5:AK$20,$A72+1)*INDEX(DR,$A72+2-DRM,2)</f>
        <v>0.1111111111111111</v>
      </c>
      <c r="G72">
        <f>INDEX(AL$5:AL$20,$A72+1)*INDEX(DR,$A72+2-DRM,2)</f>
        <v>0.1111111111111111</v>
      </c>
    </row>
    <row r="73" spans="1:7" ht="15">
      <c r="A73">
        <f>6+DRM</f>
        <v>5</v>
      </c>
      <c r="C73">
        <f>INDEX(DR,$A73+2-DRM,2)*IF(Co=0,INDEX(AH$5:AH$20,$A73+1),IF(Co=1,2*INDEX(AH$5:AH$20,$A73+1)/3+INDEX(AG$5:AG$20,$A73+1)/3,IF(Co=2,2*INDEX(AH$5:AH$20,$A73+1)/3)+INDEX(AF$5:AF$20,$A73+1)/3))</f>
        <v>0</v>
      </c>
      <c r="D73">
        <f>INDEX(DR,$A73+2-DRM,2)*IF(Co=0,INDEX(AI$5:AI$20,$A73+1),IF(Co=1,2*INDEX(AI$5:AI$20,$A73+1)/3+INDEX(AH$5:AH$20,$A73+1)/3,IF(Co=2,2*INDEX(AI$5:AI$20,$A73+1)/3)+INDEX(AG$5:AG$20,$A73+1)/3))</f>
        <v>0.1388888888888889</v>
      </c>
      <c r="E73">
        <f>INDEX(DR,$A73+2-DRM,2)*IF(Co=0,INDEX(AJ$5:AJ$20,$A73+1),IF(Co=1,2*INDEX(AJ$5:AJ$20,$A73+1)/3+INDEX(AI$5:AI$20,$A73+1)/3,IF(Co=2,2*INDEX(AJ$5:AJ$20,$A73+1)/3)+INDEX(AH$5:AH$20,$A73+1)/3))</f>
        <v>0.1388888888888889</v>
      </c>
      <c r="F73">
        <f>INDEX(DR,$A73+2-DRM,2)*IF(Co=0,INDEX(AK$5:AK$20,$A73+1),IF(Co=1,2*INDEX(AK$5:AK$20,$A73+1)/3+INDEX(AJ$5:AJ$20,$A73+1)/3,IF(Co=2,2*INDEX(AK$5:AK$20,$A73+1)/3)+INDEX(AI$5:AI$20,$A73+1)/3))</f>
        <v>0.1388888888888889</v>
      </c>
      <c r="G73">
        <f>INDEX(DR,$A73+2-DRM,2)*IF(Co=0,INDEX(AL$5:AL$20,$A73+1),IF(Co=1,2*INDEX(AL$5:AL$20,$A73+1)/3+INDEX(AK$5:AK$20,$A73+1)/3,IF(Co=2,2*INDEX(AL$5:AL$20,$A73+1)/3)+INDEX(AJ$5:AJ$20,$A73+1)/3))</f>
        <v>0.1388888888888889</v>
      </c>
    </row>
    <row r="74" spans="1:7" ht="15">
      <c r="A74">
        <f>7+DRM</f>
        <v>6</v>
      </c>
      <c r="C74">
        <f>INDEX(AH$5:AH$20,$A74+1)*INDEX(DR,$A74+2-DRM,2)</f>
        <v>0</v>
      </c>
      <c r="D74">
        <f>INDEX(AI$5:AI$20,$A74+1)*INDEX(DR,$A74+2-DRM,2)</f>
        <v>0</v>
      </c>
      <c r="E74">
        <f>INDEX(AJ$5:AJ$20,$A74+1)*INDEX(DR,$A74+2-DRM,2)</f>
        <v>0.16666666666666666</v>
      </c>
      <c r="F74">
        <f>INDEX(AK$5:AK$20,$A74+1)*INDEX(DR,$A74+2-DRM,2)</f>
        <v>0.16666666666666666</v>
      </c>
      <c r="G74">
        <f>INDEX(AL$5:AL$20,$A74+1)*INDEX(DR,$A74+2-DRM,2)</f>
        <v>0.16666666666666666</v>
      </c>
    </row>
    <row r="75" spans="1:7" ht="15">
      <c r="A75">
        <f>8+DRM</f>
        <v>7</v>
      </c>
      <c r="C75">
        <f>INDEX(DR,$A75+2-DRM,2)*IF(Co=0,INDEX(AH$5:AH$20,$A75+1),IF(Co=1,2*INDEX(AH$5:AH$20,$A75+1)/3+INDEX(AG$5:AG$20,$A75+1)/3,IF(Co=2,2*INDEX(AH$5:AH$20,$A75+1)/3)+INDEX(AF$5:AF$20,$A75+1)/3))</f>
        <v>0</v>
      </c>
      <c r="D75">
        <f>INDEX(DR,$A75+2-DRM,2)*IF(Co=0,INDEX(AI$5:AI$20,$A75+1),IF(Co=1,2*INDEX(AI$5:AI$20,$A75+1)/3+INDEX(AH$5:AH$20,$A75+1)/3,IF(Co=2,2*INDEX(AI$5:AI$20,$A75+1)/3)+INDEX(AG$5:AG$20,$A75+1)/3))</f>
        <v>0</v>
      </c>
      <c r="E75">
        <f>INDEX(DR,$A75+2-DRM,2)*IF(Co=0,INDEX(AJ$5:AJ$20,$A75+1),IF(Co=1,2*INDEX(AJ$5:AJ$20,$A75+1)/3+INDEX(AI$5:AI$20,$A75+1)/3,IF(Co=2,2*INDEX(AJ$5:AJ$20,$A75+1)/3)+INDEX(AH$5:AH$20,$A75+1)/3))</f>
        <v>0</v>
      </c>
      <c r="F75">
        <f>INDEX(DR,$A75+2-DRM,2)*IF(Co=0,INDEX(AK$5:AK$20,$A75+1),IF(Co=1,2*INDEX(AK$5:AK$20,$A75+1)/3+INDEX(AJ$5:AJ$20,$A75+1)/3,IF(Co=2,2*INDEX(AK$5:AK$20,$A75+1)/3)+INDEX(AI$5:AI$20,$A75+1)/3))</f>
        <v>0.1388888888888889</v>
      </c>
      <c r="G75">
        <f>INDEX(DR,$A75+2-DRM,2)*IF(Co=0,INDEX(AL$5:AL$20,$A75+1),IF(Co=1,2*INDEX(AL$5:AL$20,$A75+1)/3+INDEX(AK$5:AK$20,$A75+1)/3,IF(Co=2,2*INDEX(AL$5:AL$20,$A75+1)/3)+INDEX(AJ$5:AJ$20,$A75+1)/3))</f>
        <v>0.1388888888888889</v>
      </c>
    </row>
    <row r="76" spans="1:7" ht="15">
      <c r="A76">
        <f>9+DRM</f>
        <v>8</v>
      </c>
      <c r="C76">
        <f>INDEX(AH$5:AH$20,$A76+1)*INDEX(DR,$A76+2-DRM,2)</f>
        <v>0</v>
      </c>
      <c r="D76">
        <f>INDEX(AI$5:AI$20,$A76+1)*INDEX(DR,$A76+2-DRM,2)</f>
        <v>0</v>
      </c>
      <c r="E76">
        <f>INDEX(AJ$5:AJ$20,$A76+1)*INDEX(DR,$A76+2-DRM,2)</f>
        <v>0</v>
      </c>
      <c r="F76">
        <f>INDEX(AK$5:AK$20,$A76+1)*INDEX(DR,$A76+2-DRM,2)</f>
        <v>0</v>
      </c>
      <c r="G76">
        <f>INDEX(AL$5:AL$20,$A76+1)*INDEX(DR,$A76+2-DRM,2)</f>
        <v>0.1111111111111111</v>
      </c>
    </row>
    <row r="77" spans="1:7" ht="15">
      <c r="A77">
        <f>10+DRM</f>
        <v>9</v>
      </c>
      <c r="C77">
        <f>INDEX(DR,$A77+2-DRM,2)*IF(Co=0,INDEX(AH$5:AH$20,$A77+1),IF(Co=1,2*INDEX(AH$5:AH$20,$A77+1)/3+INDEX(AG$5:AG$20,$A77+1)/3,IF(Co=2,2*INDEX(AH$5:AH$20,$A77+1)/3)+INDEX(AF$5:AF$20,$A77+1)/3))</f>
        <v>0</v>
      </c>
      <c r="D77">
        <f>INDEX(DR,$A77+2-DRM,2)*IF(Co=0,INDEX(AI$5:AI$20,$A77+1),IF(Co=1,2*INDEX(AI$5:AI$20,$A77+1)/3+INDEX(AH$5:AH$20,$A77+1)/3,IF(Co=2,2*INDEX(AI$5:AI$20,$A77+1)/3)+INDEX(AG$5:AG$20,$A77+1)/3))</f>
        <v>0</v>
      </c>
      <c r="E77">
        <f>INDEX(DR,$A77+2-DRM,2)*IF(Co=0,INDEX(AJ$5:AJ$20,$A77+1),IF(Co=1,2*INDEX(AJ$5:AJ$20,$A77+1)/3+INDEX(AI$5:AI$20,$A77+1)/3,IF(Co=2,2*INDEX(AJ$5:AJ$20,$A77+1)/3)+INDEX(AH$5:AH$20,$A77+1)/3))</f>
        <v>0</v>
      </c>
      <c r="F77">
        <f>INDEX(DR,$A77+2-DRM,2)*IF(Co=0,INDEX(AK$5:AK$20,$A77+1),IF(Co=1,2*INDEX(AK$5:AK$20,$A77+1)/3+INDEX(AJ$5:AJ$20,$A77+1)/3,IF(Co=2,2*INDEX(AK$5:AK$20,$A77+1)/3)+INDEX(AI$5:AI$20,$A77+1)/3))</f>
        <v>0</v>
      </c>
      <c r="G77">
        <f>INDEX(DR,$A77+2-DRM,2)*IF(Co=0,INDEX(AL$5:AL$20,$A77+1),IF(Co=1,2*INDEX(AL$5:AL$20,$A77+1)/3+INDEX(AK$5:AK$20,$A77+1)/3,IF(Co=2,2*INDEX(AL$5:AL$20,$A77+1)/3)+INDEX(AJ$5:AJ$20,$A77+1)/3))</f>
        <v>0</v>
      </c>
    </row>
    <row r="78" spans="1:7" ht="15">
      <c r="A78">
        <f>11+DRM</f>
        <v>10</v>
      </c>
      <c r="C78">
        <f>INDEX(AH$5:AH$20,$A78+1)*INDEX(DR,$A78+2-DRM,2)</f>
        <v>0</v>
      </c>
      <c r="D78">
        <f>INDEX(AI$5:AI$20,$A78+1)*INDEX(DR,$A78+2-DRM,2)</f>
        <v>0</v>
      </c>
      <c r="E78">
        <f>INDEX(AJ$5:AJ$20,$A78+1)*INDEX(DR,$A78+2-DRM,2)</f>
        <v>0</v>
      </c>
      <c r="F78">
        <f>INDEX(AK$5:AK$20,$A78+1)*INDEX(DR,$A78+2-DRM,2)</f>
        <v>0</v>
      </c>
      <c r="G78">
        <f>INDEX(AL$5:AL$20,$A78+1)*INDEX(DR,$A78+2-DRM,2)</f>
        <v>0</v>
      </c>
    </row>
    <row r="79" spans="1:7" ht="15">
      <c r="A79">
        <f>12+DRM</f>
        <v>11</v>
      </c>
      <c r="C79">
        <f>IF(Co=0,INDEX(AH$5:AH$20,$A79+1),IF(Co=1,INDEX(AG$5:AG$20,$A79+1),INDEX(AF$5:AF$20,$A79+1)))*INDEX(DR,$A79+2-DRM,2)</f>
        <v>0</v>
      </c>
      <c r="D79">
        <f>IF(Co=0,INDEX(AI$5:AI$20,$A79+1),IF(Co=1,INDEX(AH$5:AH$20,$A79+1),INDEX(AG$5:AG$20,$A79+1)))*INDEX(DR,$A79+2-DRM,2)</f>
        <v>0</v>
      </c>
      <c r="E79">
        <f>IF(Co=0,INDEX(AJ$5:AJ$20,$A79+1),IF(Co=1,INDEX(AI$5:AI$20,$A79+1),INDEX(AH$5:AH$20,$A79+1)))*INDEX(DR,$A79+2-DRM,2)</f>
        <v>0</v>
      </c>
      <c r="F79">
        <f>IF(Co=0,INDEX(AK$5:AK$20,$A79+1),IF(Co=1,INDEX(AJ$5:AJ$20,$A79+1),INDEX(AI$5:AI$20,$A79+1)))*INDEX(DR,$A79+2-DRM,2)</f>
        <v>0</v>
      </c>
      <c r="G79">
        <f>IF(Co=0,INDEX(AL$5:AL$20,$A79+1),IF(Co=1,INDEX(AK$5:AK$20,$A79+1),INDEX(AJ$5:AJ$20,$A79+1)))*INDEX(DR,$A79+2-DRM,2)</f>
        <v>0</v>
      </c>
    </row>
    <row r="80" spans="1:7" ht="15">
      <c r="A80" t="s">
        <v>12</v>
      </c>
      <c r="B80" s="1"/>
      <c r="C80" s="1">
        <f>SUM(C69:C79)/36</f>
        <v>0.033950617283950615</v>
      </c>
      <c r="D80" s="1">
        <f>SUM(D69:D79)/36</f>
        <v>0.06327160493827161</v>
      </c>
      <c r="E80" s="1">
        <f>SUM(E69:E79)/36</f>
        <v>0.06790123456790123</v>
      </c>
      <c r="F80" s="1">
        <f>SUM(F69:F79)/36</f>
        <v>0.0964506172839506</v>
      </c>
      <c r="G80" s="1">
        <f>SUM(G69:G79)/36</f>
        <v>0.09953703703703703</v>
      </c>
    </row>
    <row r="82" ht="15">
      <c r="A82" t="s">
        <v>35</v>
      </c>
    </row>
    <row r="83" spans="3:7" ht="15">
      <c r="C83" t="s">
        <v>8</v>
      </c>
      <c r="D83" t="s">
        <v>15</v>
      </c>
      <c r="E83" t="s">
        <v>16</v>
      </c>
      <c r="F83" t="s">
        <v>17</v>
      </c>
      <c r="G83" t="s">
        <v>19</v>
      </c>
    </row>
    <row r="84" spans="1:7" ht="15">
      <c r="A84">
        <f>2+DRM</f>
        <v>1</v>
      </c>
      <c r="C84">
        <f>IF(Co=0,INDEX(AP$5:AP$20,$A84+1),IF(Co=1,INDEX(AO$5:AO$20,$A84+1),INDEX(AN$5:AN$20,$A84+1)))*INDEX(DR,$A84+2-DRM,2)</f>
        <v>0.027777777777777776</v>
      </c>
      <c r="D84">
        <f>IF(Co=0,INDEX(AQ$5:AQ$20,$A84+1),IF(Co=1,INDEX(AP$5:AP$20,$A84+1),INDEX(AO$5:AO$20,$A84+1)))*INDEX(DR,$A84+2-DRM,2)</f>
        <v>1</v>
      </c>
      <c r="E84">
        <f>IF(Co=0,INDEX(AR$5:AR$20,$A84+1),IF(Co=1,INDEX(AQ$5:AQ$20,$A84+1),INDEX(AP$5:AP$20,$A84+1)))*INDEX(DR,$A84+2-DRM,2)</f>
        <v>1</v>
      </c>
      <c r="F84">
        <f>IF(Co=0,INDEX(AS$5:AS$20,$A84+1),IF(Co=1,INDEX(AR$5:AR$20,$A84+1),INDEX(AQ$5:AQ$20,$A84+1)))*INDEX(DR,$A84+2-DRM,2)</f>
        <v>1</v>
      </c>
      <c r="G84">
        <f>IF(Co=0,INDEX(AT$5:AT$20,$A84+1),IF(Co=1,INDEX(AS$5:AS$20,$A84+1),INDEX(AR$5:AR$20,$A84+1)))*INDEX(DR,$A84+2-DRM,2)</f>
        <v>1</v>
      </c>
    </row>
    <row r="85" spans="1:7" ht="15">
      <c r="A85">
        <f>3+DRM</f>
        <v>2</v>
      </c>
      <c r="C85">
        <f>INDEX(AP$5:AP$20,$A85+1)*INDEX(DR,$A85+2-DRM,2)</f>
        <v>0</v>
      </c>
      <c r="D85">
        <f>INDEX(AQ$5:AQ$20,$A85+1)*INDEX(DR,$A85+2-DRM,2)</f>
        <v>0.05555555555555555</v>
      </c>
      <c r="E85">
        <f>INDEX(AR$5:AR$20,$A85+1)*INDEX(DR,$A85+2-DRM,2)</f>
        <v>0.05555555555555555</v>
      </c>
      <c r="F85">
        <f>INDEX(AS$5:AS$20,$A85+1)*INDEX(DR,$A85+2-DRM,2)</f>
        <v>2</v>
      </c>
      <c r="G85">
        <f>INDEX(AT$5:AT$20,$A85+1)*INDEX(DR,$A85+2-DRM,2)</f>
        <v>2</v>
      </c>
    </row>
    <row r="86" spans="1:7" ht="15">
      <c r="A86">
        <f>4+DRM</f>
        <v>3</v>
      </c>
      <c r="C86">
        <f>INDEX(DR,$A86+2-DRM,2)*IF(Co=0,INDEX(AP$5:AP$20,$A86+1),IF(Co=1,2*INDEX(AP$5:AP$20,$A86+1)/3+INDEX(AO$5:AO$20,$A86+1)/3,IF(Co=2,2*INDEX(AP$5:AP$20,$A86+1)/3)+INDEX(AN$5:AN$20,$A86+1)/3))</f>
        <v>0</v>
      </c>
      <c r="D86">
        <f>INDEX(DR,$A86+2-DRM,2)*IF(Co=0,INDEX(AQ$5:AQ$20,$A86+1),IF(Co=1,2*INDEX(AQ$5:AQ$20,$A86+1)/3+INDEX(AP$5:AP$20,$A86+1)/3,IF(Co=2,2*INDEX(AQ$5:AQ$20,$A86+1)/3)+INDEX(AO$5:AO$20,$A86+1)/3))</f>
        <v>0</v>
      </c>
      <c r="E86">
        <f>INDEX(DR,$A86+2-DRM,2)*IF(Co=0,INDEX(AR$5:AR$20,$A86+1),IF(Co=1,2*INDEX(AR$5:AR$20,$A86+1)/3+INDEX(AQ$5:AQ$20,$A86+1)/3,IF(Co=2,2*INDEX(AR$5:AR$20,$A86+1)/3)+INDEX(AP$5:AP$20,$A86+1)/3))</f>
        <v>0</v>
      </c>
      <c r="F86">
        <f>INDEX(DR,$A86+2-DRM,2)*IF(Co=0,INDEX(AS$5:AS$20,$A86+1),IF(Co=1,2*INDEX(AS$5:AS$20,$A86+1)/3+INDEX(AR$5:AR$20,$A86+1)/3,IF(Co=2,2*INDEX(AS$5:AS$20,$A86+1)/3)+INDEX(AQ$5:AQ$20,$A86+1)/3))</f>
        <v>0.08333333333333333</v>
      </c>
      <c r="G86">
        <f>INDEX(DR,$A86+2-DRM,2)*IF(Co=0,INDEX(AT$5:AT$20,$A86+1),IF(Co=1,2*INDEX(AT$5:AT$20,$A86+1)/3+INDEX(AS$5:AS$20,$A86+1)/3,IF(Co=2,2*INDEX(AT$5:AT$20,$A86+1)/3)+INDEX(AR$5:AR$20,$A86+1)/3))</f>
        <v>0.08333333333333333</v>
      </c>
    </row>
    <row r="87" spans="1:7" ht="15">
      <c r="A87">
        <f>5+DRM</f>
        <v>4</v>
      </c>
      <c r="C87">
        <f>INDEX(AP$5:AP$20,$A87+1)*INDEX(DR,$A87+2-DRM,2)</f>
        <v>0</v>
      </c>
      <c r="D87">
        <f>INDEX(AQ$5:AQ$20,$A87+1)*INDEX(DR,$A87+2-DRM,2)</f>
        <v>0</v>
      </c>
      <c r="E87">
        <f>INDEX(AR$5:AR$20,$A87+1)*INDEX(DR,$A87+2-DRM,2)</f>
        <v>0</v>
      </c>
      <c r="F87">
        <f>INDEX(AS$5:AS$20,$A87+1)*INDEX(DR,$A87+2-DRM,2)</f>
        <v>0</v>
      </c>
      <c r="G87">
        <f>INDEX(AT$5:AT$20,$A87+1)*INDEX(DR,$A87+2-DRM,2)</f>
        <v>0</v>
      </c>
    </row>
    <row r="88" spans="1:7" ht="15">
      <c r="A88">
        <f>6+DRM</f>
        <v>5</v>
      </c>
      <c r="C88">
        <f>INDEX(DR,$A88+2-DRM,2)*IF(Co=0,INDEX(AP$5:AP$20,$A88+1),IF(Co=1,2*INDEX(AP$5:AP$20,$A88+1)/3+INDEX(AO$5:AO$20,$A88+1)/3,IF(Co=2,2*INDEX(AP$5:AP$20,$A88+1)/3)+INDEX(AN$5:AN$20,$A88+1)/3))</f>
        <v>0</v>
      </c>
      <c r="D88">
        <f>INDEX(DR,$A88+2-DRM,2)*IF(Co=0,INDEX(AQ$5:AQ$20,$A88+1),IF(Co=1,2*INDEX(AQ$5:AQ$20,$A88+1)/3+INDEX(AP$5:AP$20,$A88+1)/3,IF(Co=2,2*INDEX(AQ$5:AQ$20,$A88+1)/3)+INDEX(AO$5:AO$20,$A88+1)/3))</f>
        <v>0</v>
      </c>
      <c r="E88">
        <f>INDEX(DR,$A88+2-DRM,2)*IF(Co=0,INDEX(AR$5:AR$20,$A88+1),IF(Co=1,2*INDEX(AR$5:AR$20,$A88+1)/3+INDEX(AQ$5:AQ$20,$A88+1)/3,IF(Co=2,2*INDEX(AR$5:AR$20,$A88+1)/3)+INDEX(AP$5:AP$20,$A88+1)/3))</f>
        <v>0</v>
      </c>
      <c r="F88">
        <f>INDEX(DR,$A88+2-DRM,2)*IF(Co=0,INDEX(AS$5:AS$20,$A88+1),IF(Co=1,2*INDEX(AS$5:AS$20,$A88+1)/3+INDEX(AR$5:AR$20,$A88+1)/3,IF(Co=2,2*INDEX(AS$5:AS$20,$A88+1)/3)+INDEX(AQ$5:AQ$20,$A88+1)/3))</f>
        <v>0</v>
      </c>
      <c r="G88">
        <f>INDEX(DR,$A88+2-DRM,2)*IF(Co=0,INDEX(AT$5:AT$20,$A88+1),IF(Co=1,2*INDEX(AT$5:AT$20,$A88+1)/3+INDEX(AS$5:AS$20,$A88+1)/3,IF(Co=2,2*INDEX(AT$5:AT$20,$A88+1)/3)+INDEX(AR$5:AR$20,$A88+1)/3))</f>
        <v>0</v>
      </c>
    </row>
    <row r="89" spans="1:7" ht="15">
      <c r="A89">
        <f>7+DRM</f>
        <v>6</v>
      </c>
      <c r="C89">
        <f>INDEX(AP$5:AP$20,$A89+1)*INDEX(DR,$A89+2-DRM,2)</f>
        <v>0</v>
      </c>
      <c r="D89">
        <f>INDEX(AQ$5:AQ$20,$A89+1)*INDEX(DR,$A89+2-DRM,2)</f>
        <v>0</v>
      </c>
      <c r="E89">
        <f>INDEX(AR$5:AR$20,$A89+1)*INDEX(DR,$A89+2-DRM,2)</f>
        <v>0</v>
      </c>
      <c r="F89">
        <f>INDEX(AS$5:AS$20,$A89+1)*INDEX(DR,$A89+2-DRM,2)</f>
        <v>0</v>
      </c>
      <c r="G89">
        <f>INDEX(AT$5:AT$20,$A89+1)*INDEX(DR,$A89+2-DRM,2)</f>
        <v>0</v>
      </c>
    </row>
    <row r="90" spans="1:7" ht="15">
      <c r="A90">
        <f>8+DRM</f>
        <v>7</v>
      </c>
      <c r="C90">
        <f>INDEX(DR,$A90+2-DRM,2)*IF(Co=0,INDEX(AP$5:AP$20,$A90+1),IF(Co=1,2*INDEX(AP$5:AP$20,$A90+1)/3+INDEX(AO$5:AO$20,$A90+1)/3,IF(Co=2,2*INDEX(AP$5:AP$20,$A90+1)/3)+INDEX(AN$5:AN$20,$A90+1)/3))</f>
        <v>0</v>
      </c>
      <c r="D90">
        <f>INDEX(DR,$A90+2-DRM,2)*IF(Co=0,INDEX(AQ$5:AQ$20,$A90+1),IF(Co=1,2*INDEX(AQ$5:AQ$20,$A90+1)/3+INDEX(AP$5:AP$20,$A90+1)/3,IF(Co=2,2*INDEX(AQ$5:AQ$20,$A90+1)/3)+INDEX(AO$5:AO$20,$A90+1)/3))</f>
        <v>0</v>
      </c>
      <c r="E90">
        <f>INDEX(DR,$A90+2-DRM,2)*IF(Co=0,INDEX(AR$5:AR$20,$A90+1),IF(Co=1,2*INDEX(AR$5:AR$20,$A90+1)/3+INDEX(AQ$5:AQ$20,$A90+1)/3,IF(Co=2,2*INDEX(AR$5:AR$20,$A90+1)/3)+INDEX(AP$5:AP$20,$A90+1)/3))</f>
        <v>0</v>
      </c>
      <c r="F90">
        <f>INDEX(DR,$A90+2-DRM,2)*IF(Co=0,INDEX(AS$5:AS$20,$A90+1),IF(Co=1,2*INDEX(AS$5:AS$20,$A90+1)/3+INDEX(AR$5:AR$20,$A90+1)/3,IF(Co=2,2*INDEX(AS$5:AS$20,$A90+1)/3)+INDEX(AQ$5:AQ$20,$A90+1)/3))</f>
        <v>0</v>
      </c>
      <c r="G90">
        <f>INDEX(DR,$A90+2-DRM,2)*IF(Co=0,INDEX(AT$5:AT$20,$A90+1),IF(Co=1,2*INDEX(AT$5:AT$20,$A90+1)/3+INDEX(AS$5:AS$20,$A90+1)/3,IF(Co=2,2*INDEX(AT$5:AT$20,$A90+1)/3)+INDEX(AR$5:AR$20,$A90+1)/3))</f>
        <v>0</v>
      </c>
    </row>
    <row r="91" spans="1:7" ht="15">
      <c r="A91">
        <f>9+DRM</f>
        <v>8</v>
      </c>
      <c r="C91">
        <f>INDEX(AP$5:AP$20,$A91+1)*INDEX(DR,$A91+2-DRM,2)</f>
        <v>0</v>
      </c>
      <c r="D91">
        <f>INDEX(AQ$5:AQ$20,$A91+1)*INDEX(DR,$A91+2-DRM,2)</f>
        <v>0</v>
      </c>
      <c r="E91">
        <f>INDEX(AR$5:AR$20,$A91+1)*INDEX(DR,$A91+2-DRM,2)</f>
        <v>0</v>
      </c>
      <c r="F91">
        <f>INDEX(AS$5:AS$20,$A91+1)*INDEX(DR,$A91+2-DRM,2)</f>
        <v>0</v>
      </c>
      <c r="G91">
        <f>INDEX(AT$5:AT$20,$A91+1)*INDEX(DR,$A91+2-DRM,2)</f>
        <v>0</v>
      </c>
    </row>
    <row r="92" spans="1:7" ht="15">
      <c r="A92">
        <f>10+DRM</f>
        <v>9</v>
      </c>
      <c r="C92">
        <f>INDEX(DR,$A92+2-DRM,2)*IF(Co=0,INDEX(AP$5:AP$20,$A92+1),IF(Co=1,2*INDEX(AP$5:AP$20,$A92+1)/3+INDEX(AO$5:AO$20,$A92+1)/3,IF(Co=2,2*INDEX(AP$5:AP$20,$A92+1)/3)+INDEX(AN$5:AN$20,$A92+1)/3))</f>
        <v>0</v>
      </c>
      <c r="D92">
        <f>INDEX(DR,$A92+2-DRM,2)*IF(Co=0,INDEX(AQ$5:AQ$20,$A92+1),IF(Co=1,2*INDEX(AQ$5:AQ$20,$A92+1)/3+INDEX(AP$5:AP$20,$A92+1)/3,IF(Co=2,2*INDEX(AQ$5:AQ$20,$A92+1)/3)+INDEX(AO$5:AO$20,$A92+1)/3))</f>
        <v>0</v>
      </c>
      <c r="E92">
        <f>INDEX(DR,$A92+2-DRM,2)*IF(Co=0,INDEX(AR$5:AR$20,$A92+1),IF(Co=1,2*INDEX(AR$5:AR$20,$A92+1)/3+INDEX(AQ$5:AQ$20,$A92+1)/3,IF(Co=2,2*INDEX(AR$5:AR$20,$A92+1)/3)+INDEX(AP$5:AP$20,$A92+1)/3))</f>
        <v>0</v>
      </c>
      <c r="F92">
        <f>INDEX(DR,$A92+2-DRM,2)*IF(Co=0,INDEX(AS$5:AS$20,$A92+1),IF(Co=1,2*INDEX(AS$5:AS$20,$A92+1)/3+INDEX(AR$5:AR$20,$A92+1)/3,IF(Co=2,2*INDEX(AS$5:AS$20,$A92+1)/3)+INDEX(AQ$5:AQ$20,$A92+1)/3))</f>
        <v>0</v>
      </c>
      <c r="G92">
        <f>INDEX(DR,$A92+2-DRM,2)*IF(Co=0,INDEX(AT$5:AT$20,$A92+1),IF(Co=1,2*INDEX(AT$5:AT$20,$A92+1)/3+INDEX(AS$5:AS$20,$A92+1)/3,IF(Co=2,2*INDEX(AT$5:AT$20,$A92+1)/3)+INDEX(AR$5:AR$20,$A92+1)/3))</f>
        <v>0</v>
      </c>
    </row>
    <row r="93" spans="1:7" ht="15">
      <c r="A93">
        <f>11+DRM</f>
        <v>10</v>
      </c>
      <c r="C93">
        <f>INDEX(AP$5:AP$20,$A93+1)*INDEX(DR,$A93+2-DRM,2)</f>
        <v>0</v>
      </c>
      <c r="D93">
        <f>INDEX(AQ$5:AQ$20,$A93+1)*INDEX(DR,$A93+2-DRM,2)</f>
        <v>0</v>
      </c>
      <c r="E93">
        <f>INDEX(AR$5:AR$20,$A93+1)*INDEX(DR,$A93+2-DRM,2)</f>
        <v>0</v>
      </c>
      <c r="F93">
        <f>INDEX(AS$5:AS$20,$A93+1)*INDEX(DR,$A93+2-DRM,2)</f>
        <v>0</v>
      </c>
      <c r="G93">
        <f>INDEX(AT$5:AT$20,$A93+1)*INDEX(DR,$A93+2-DRM,2)</f>
        <v>0</v>
      </c>
    </row>
    <row r="94" spans="1:7" ht="15">
      <c r="A94">
        <f>12+DRM</f>
        <v>11</v>
      </c>
      <c r="C94">
        <f>IF(Co=0,INDEX(AP$5:AP$20,$A94+1),IF(Co=1,INDEX(AO$5:AO$20,$A94+1),INDEX(AN$5:AN$20,$A94+1)))*INDEX(DR,$A94+2-DRM,2)</f>
        <v>0</v>
      </c>
      <c r="D94">
        <f>IF(Co=0,INDEX(AQ$5:AQ$20,$A94+1),IF(Co=1,INDEX(AP$5:AP$20,$A94+1),INDEX(AO$5:AO$20,$A94+1)))*INDEX(DR,$A94+2-DRM,2)</f>
        <v>0</v>
      </c>
      <c r="E94">
        <f>IF(Co=0,INDEX(AR$5:AR$20,$A94+1),IF(Co=1,INDEX(AQ$5:AQ$20,$A94+1),INDEX(AP$5:AP$20,$A94+1)))*INDEX(DR,$A94+2-DRM,2)</f>
        <v>0</v>
      </c>
      <c r="F94">
        <f>IF(Co=0,INDEX(AS$5:AS$20,$A94+1),IF(Co=1,INDEX(AR$5:AR$20,$A94+1),INDEX(AQ$5:AQ$20,$A94+1)))*INDEX(DR,$A94+2-DRM,2)</f>
        <v>0</v>
      </c>
      <c r="G94">
        <f>IF(Co=0,INDEX(AT$5:AT$20,$A94+1),IF(Co=1,INDEX(AS$5:AS$20,$A94+1),INDEX(AR$5:AR$20,$A94+1)))*INDEX(DR,$A94+2-DRM,2)</f>
        <v>0</v>
      </c>
    </row>
    <row r="95" spans="1:7" ht="15">
      <c r="A95" t="s">
        <v>12</v>
      </c>
      <c r="B95" s="1"/>
      <c r="C95" s="1">
        <f>SUM(C84:C94)/36</f>
        <v>0.0007716049382716049</v>
      </c>
      <c r="D95" s="1">
        <f>SUM(D84:D94)/36</f>
        <v>0.02932098765432099</v>
      </c>
      <c r="E95" s="1">
        <f>SUM(E84:E94)/36</f>
        <v>0.02932098765432099</v>
      </c>
      <c r="F95" s="1">
        <f>SUM(F84:F94)/36</f>
        <v>0.08564814814814815</v>
      </c>
      <c r="G95" s="1">
        <f>SUM(G84:G94)/36</f>
        <v>0.08564814814814815</v>
      </c>
    </row>
    <row r="99" spans="1:7" ht="15">
      <c r="A99" t="s">
        <v>36</v>
      </c>
      <c r="C99" t="s">
        <v>8</v>
      </c>
      <c r="D99" t="s">
        <v>15</v>
      </c>
      <c r="E99" t="s">
        <v>16</v>
      </c>
      <c r="F99" t="s">
        <v>17</v>
      </c>
      <c r="G99" t="s">
        <v>19</v>
      </c>
    </row>
    <row r="100" spans="3:7" ht="15">
      <c r="C100" s="1">
        <f>C95+C80+Bk_1</f>
        <v>0.19290123456790126</v>
      </c>
      <c r="D100" s="1">
        <f>D95+D80+Bk_2</f>
        <v>0.30478395061728397</v>
      </c>
      <c r="E100" s="1">
        <f>E95+E80+Bk_4</f>
        <v>0.4305555555555556</v>
      </c>
      <c r="F100" s="1">
        <f>F95+F80+Bk_6</f>
        <v>0.5609567901234568</v>
      </c>
      <c r="G100" s="1">
        <f>G95+G80+Bk_8</f>
        <v>0.6604938271604939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AG75"/>
  <sheetViews>
    <sheetView showGridLines="0" tabSelected="1" zoomScale="50" zoomScaleNormal="50" workbookViewId="0" topLeftCell="F33">
      <selection activeCell="H74" sqref="H74"/>
    </sheetView>
  </sheetViews>
  <sheetFormatPr defaultColWidth="11.00390625" defaultRowHeight="15.75" outlineLevelRow="1" outlineLevelCol="1"/>
  <cols>
    <col min="3" max="3" width="15.50390625" style="0" bestFit="1" customWidth="1"/>
    <col min="4" max="6" width="13.75390625" style="0" bestFit="1" customWidth="1" outlineLevel="1"/>
    <col min="7" max="7" width="16.75390625" style="0" customWidth="1" outlineLevel="1"/>
    <col min="8" max="33" width="13.75390625" style="0" bestFit="1" customWidth="1" outlineLevel="1"/>
  </cols>
  <sheetData>
    <row r="1" ht="15.75" thickBot="1"/>
    <row r="2" spans="2:33" ht="17.25">
      <c r="B2" s="4" t="s">
        <v>32</v>
      </c>
      <c r="C2" s="4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ht="15">
      <c r="B3" s="7" t="s">
        <v>42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2:33" ht="15" outlineLevel="1">
      <c r="B4" s="6"/>
      <c r="C4" s="6" t="s">
        <v>24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1</v>
      </c>
      <c r="T4" s="10">
        <v>1</v>
      </c>
      <c r="U4" s="10">
        <v>1</v>
      </c>
      <c r="V4" s="10">
        <v>1</v>
      </c>
      <c r="W4" s="10">
        <v>1</v>
      </c>
      <c r="X4" s="10">
        <v>1</v>
      </c>
      <c r="Y4" s="10">
        <v>1</v>
      </c>
      <c r="Z4" s="10">
        <v>1</v>
      </c>
      <c r="AA4" s="10">
        <v>1</v>
      </c>
      <c r="AB4" s="10">
        <v>1</v>
      </c>
      <c r="AC4" s="10">
        <v>1</v>
      </c>
      <c r="AD4" s="10">
        <v>1</v>
      </c>
      <c r="AE4" s="10">
        <v>1</v>
      </c>
      <c r="AF4" s="10">
        <v>1</v>
      </c>
      <c r="AG4" s="10">
        <v>1</v>
      </c>
    </row>
    <row r="5" spans="2:33" ht="15" outlineLevel="1">
      <c r="B5" s="6"/>
      <c r="C5" s="6" t="s">
        <v>6</v>
      </c>
      <c r="D5" s="10">
        <v>-1</v>
      </c>
      <c r="E5" s="10">
        <v>0</v>
      </c>
      <c r="F5" s="10">
        <v>1</v>
      </c>
      <c r="G5" s="10">
        <v>2</v>
      </c>
      <c r="H5" s="10">
        <v>3</v>
      </c>
      <c r="I5" s="10">
        <v>-1</v>
      </c>
      <c r="J5" s="10">
        <v>0</v>
      </c>
      <c r="K5" s="10">
        <v>1</v>
      </c>
      <c r="L5" s="10">
        <v>2</v>
      </c>
      <c r="M5" s="10">
        <v>3</v>
      </c>
      <c r="N5" s="10">
        <v>-1</v>
      </c>
      <c r="O5" s="10">
        <v>0</v>
      </c>
      <c r="P5" s="10">
        <v>1</v>
      </c>
      <c r="Q5" s="10">
        <v>2</v>
      </c>
      <c r="R5" s="10">
        <v>3</v>
      </c>
      <c r="S5" s="10">
        <v>-1</v>
      </c>
      <c r="T5" s="10">
        <v>0</v>
      </c>
      <c r="U5" s="10">
        <v>1</v>
      </c>
      <c r="V5" s="10">
        <v>2</v>
      </c>
      <c r="W5" s="10">
        <v>3</v>
      </c>
      <c r="X5" s="10">
        <v>-1</v>
      </c>
      <c r="Y5" s="10">
        <v>0</v>
      </c>
      <c r="Z5" s="10">
        <v>1</v>
      </c>
      <c r="AA5" s="10">
        <v>2</v>
      </c>
      <c r="AB5" s="10">
        <v>3</v>
      </c>
      <c r="AC5" s="10">
        <v>-1</v>
      </c>
      <c r="AD5" s="10">
        <v>0</v>
      </c>
      <c r="AE5" s="10">
        <v>1</v>
      </c>
      <c r="AF5" s="10">
        <v>2</v>
      </c>
      <c r="AG5" s="10">
        <v>3</v>
      </c>
    </row>
    <row r="6" spans="2:33" ht="15" outlineLevel="1">
      <c r="B6" s="6"/>
      <c r="C6" s="6" t="s">
        <v>5</v>
      </c>
      <c r="D6" s="10">
        <v>6</v>
      </c>
      <c r="E6" s="10">
        <v>6</v>
      </c>
      <c r="F6" s="10">
        <v>6</v>
      </c>
      <c r="G6" s="10">
        <v>6</v>
      </c>
      <c r="H6" s="10">
        <v>6</v>
      </c>
      <c r="I6" s="10">
        <v>7</v>
      </c>
      <c r="J6" s="10">
        <v>7</v>
      </c>
      <c r="K6" s="10">
        <v>7</v>
      </c>
      <c r="L6" s="10">
        <v>7</v>
      </c>
      <c r="M6" s="10">
        <v>7</v>
      </c>
      <c r="N6" s="10">
        <v>8</v>
      </c>
      <c r="O6" s="10">
        <v>8</v>
      </c>
      <c r="P6" s="10">
        <v>8</v>
      </c>
      <c r="Q6" s="10">
        <v>8</v>
      </c>
      <c r="R6" s="10">
        <v>8</v>
      </c>
      <c r="S6" s="10">
        <v>6</v>
      </c>
      <c r="T6" s="10">
        <v>6</v>
      </c>
      <c r="U6" s="10">
        <v>6</v>
      </c>
      <c r="V6" s="10">
        <v>6</v>
      </c>
      <c r="W6" s="10">
        <v>6</v>
      </c>
      <c r="X6" s="10">
        <v>7</v>
      </c>
      <c r="Y6" s="10">
        <v>7</v>
      </c>
      <c r="Z6" s="10">
        <v>7</v>
      </c>
      <c r="AA6" s="10">
        <v>7</v>
      </c>
      <c r="AB6" s="10">
        <v>7</v>
      </c>
      <c r="AC6" s="10">
        <v>8</v>
      </c>
      <c r="AD6" s="10">
        <v>8</v>
      </c>
      <c r="AE6" s="10">
        <v>8</v>
      </c>
      <c r="AF6" s="10">
        <v>8</v>
      </c>
      <c r="AG6" s="10">
        <v>8</v>
      </c>
    </row>
    <row r="7" spans="2:33" ht="15">
      <c r="B7" s="7" t="s">
        <v>43</v>
      </c>
      <c r="C7" s="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33" ht="15" outlineLevel="1">
      <c r="B8" s="6"/>
      <c r="C8" s="6" t="s">
        <v>44</v>
      </c>
      <c r="D8" s="2">
        <v>0.416666666666667</v>
      </c>
      <c r="E8" s="2">
        <v>0.277777777777778</v>
      </c>
      <c r="F8" s="2">
        <v>0.166666666666667</v>
      </c>
      <c r="G8" s="2">
        <v>0.0833333333333333</v>
      </c>
      <c r="H8" s="2">
        <v>0.0277777777777778</v>
      </c>
      <c r="I8" s="2">
        <v>0.416666666666667</v>
      </c>
      <c r="J8" s="2">
        <v>0.277777777777778</v>
      </c>
      <c r="K8" s="2">
        <v>0.166666666666667</v>
      </c>
      <c r="L8" s="2">
        <v>0.0833333333333333</v>
      </c>
      <c r="M8" s="2">
        <v>0.0277777777777778</v>
      </c>
      <c r="N8" s="2">
        <v>0.416666666666667</v>
      </c>
      <c r="O8" s="2">
        <v>0.277777777777778</v>
      </c>
      <c r="P8" s="2">
        <v>0.166666666666667</v>
      </c>
      <c r="Q8" s="2">
        <v>0.0833333333333333</v>
      </c>
      <c r="R8" s="2">
        <v>0.0277777777777778</v>
      </c>
      <c r="S8" s="2">
        <v>0.333333333333333</v>
      </c>
      <c r="T8" s="2">
        <v>0.222222222222222</v>
      </c>
      <c r="U8" s="2">
        <v>0.111111111111111</v>
      </c>
      <c r="V8" s="2">
        <v>0.0555555555555556</v>
      </c>
      <c r="W8" s="2">
        <v>0</v>
      </c>
      <c r="X8" s="2">
        <v>0.333333333333333</v>
      </c>
      <c r="Y8" s="2">
        <v>0.222222222222222</v>
      </c>
      <c r="Z8" s="2">
        <v>0.111111111111111</v>
      </c>
      <c r="AA8" s="2">
        <v>0.0555555555555556</v>
      </c>
      <c r="AB8" s="2">
        <v>0</v>
      </c>
      <c r="AC8" s="2">
        <v>0.333333333333333</v>
      </c>
      <c r="AD8" s="2">
        <v>0.222222222222222</v>
      </c>
      <c r="AE8" s="2">
        <v>0.111111111111111</v>
      </c>
      <c r="AF8" s="2">
        <v>0.0555555555555556</v>
      </c>
      <c r="AG8" s="2">
        <v>0</v>
      </c>
    </row>
    <row r="9" spans="2:33" ht="15" outlineLevel="1">
      <c r="B9" s="6"/>
      <c r="C9" s="6" t="s">
        <v>45</v>
      </c>
      <c r="D9" s="2">
        <v>0.583333333333333</v>
      </c>
      <c r="E9" s="2">
        <v>0.416666666666667</v>
      </c>
      <c r="F9" s="2">
        <v>0.277777777777778</v>
      </c>
      <c r="G9" s="2">
        <v>0.166666666666667</v>
      </c>
      <c r="H9" s="2">
        <v>0.0833333333333333</v>
      </c>
      <c r="I9" s="2">
        <v>0.583333333333333</v>
      </c>
      <c r="J9" s="2">
        <v>0.416666666666667</v>
      </c>
      <c r="K9" s="2">
        <v>0.277777777777778</v>
      </c>
      <c r="L9" s="2">
        <v>0.166666666666667</v>
      </c>
      <c r="M9" s="2">
        <v>0.0833333333333333</v>
      </c>
      <c r="N9" s="2">
        <v>0.583333333333333</v>
      </c>
      <c r="O9" s="2">
        <v>0.416666666666667</v>
      </c>
      <c r="P9" s="2">
        <v>0.277777777777778</v>
      </c>
      <c r="Q9" s="2">
        <v>0.166666666666667</v>
      </c>
      <c r="R9" s="2">
        <v>0.0833333333333333</v>
      </c>
      <c r="S9" s="2">
        <v>0.583333333333333</v>
      </c>
      <c r="T9" s="2">
        <v>0.388888888888889</v>
      </c>
      <c r="U9" s="2">
        <v>0.277777777777778</v>
      </c>
      <c r="V9" s="2">
        <v>0.138888888888889</v>
      </c>
      <c r="W9" s="2">
        <v>0.0833333333333333</v>
      </c>
      <c r="X9" s="2">
        <v>0.583333333333333</v>
      </c>
      <c r="Y9" s="2">
        <v>0.388888888888889</v>
      </c>
      <c r="Z9" s="2">
        <v>0.277777777777778</v>
      </c>
      <c r="AA9" s="2">
        <v>0.138888888888889</v>
      </c>
      <c r="AB9" s="2">
        <v>0.0833333333333333</v>
      </c>
      <c r="AC9" s="2">
        <v>0.583333333333333</v>
      </c>
      <c r="AD9" s="2">
        <v>0.388888888888889</v>
      </c>
      <c r="AE9" s="2">
        <v>0.277777777777778</v>
      </c>
      <c r="AF9" s="2">
        <v>0.138888888888889</v>
      </c>
      <c r="AG9" s="2">
        <v>0.0833333333333333</v>
      </c>
    </row>
    <row r="10" spans="2:33" ht="15" outlineLevel="1">
      <c r="B10" s="6"/>
      <c r="C10" s="6" t="s">
        <v>46</v>
      </c>
      <c r="D10" s="2">
        <v>0.722222222222222</v>
      </c>
      <c r="E10" s="2">
        <v>0.583333333333333</v>
      </c>
      <c r="F10" s="2">
        <v>0.416666666666667</v>
      </c>
      <c r="G10" s="2">
        <v>0.277777777777778</v>
      </c>
      <c r="H10" s="2">
        <v>0.166666666666667</v>
      </c>
      <c r="I10" s="2">
        <v>0.722222222222222</v>
      </c>
      <c r="J10" s="2">
        <v>0.583333333333333</v>
      </c>
      <c r="K10" s="2">
        <v>0.416666666666667</v>
      </c>
      <c r="L10" s="2">
        <v>0.277777777777778</v>
      </c>
      <c r="M10" s="2">
        <v>0.166666666666667</v>
      </c>
      <c r="N10" s="2">
        <v>0.722222222222222</v>
      </c>
      <c r="O10" s="2">
        <v>0.583333333333333</v>
      </c>
      <c r="P10" s="2">
        <v>0.416666666666667</v>
      </c>
      <c r="Q10" s="2">
        <v>0.277777777777778</v>
      </c>
      <c r="R10" s="2">
        <v>0.166666666666667</v>
      </c>
      <c r="S10" s="2">
        <v>0.694444444444444</v>
      </c>
      <c r="T10" s="2">
        <v>0.583333333333333</v>
      </c>
      <c r="U10" s="2">
        <v>0.388888888888889</v>
      </c>
      <c r="V10" s="2">
        <v>0.277777777777778</v>
      </c>
      <c r="W10" s="2">
        <v>0.138888888888889</v>
      </c>
      <c r="X10" s="2">
        <v>0.694444444444444</v>
      </c>
      <c r="Y10" s="2">
        <v>0.583333333333333</v>
      </c>
      <c r="Z10" s="2">
        <v>0.388888888888889</v>
      </c>
      <c r="AA10" s="2">
        <v>0.277777777777778</v>
      </c>
      <c r="AB10" s="2">
        <v>0.138888888888889</v>
      </c>
      <c r="AC10" s="2">
        <v>0.694444444444444</v>
      </c>
      <c r="AD10" s="2">
        <v>0.583333333333333</v>
      </c>
      <c r="AE10" s="2">
        <v>0.388888888888889</v>
      </c>
      <c r="AF10" s="2">
        <v>0.277777777777778</v>
      </c>
      <c r="AG10" s="2">
        <v>0.138888888888889</v>
      </c>
    </row>
    <row r="11" spans="2:33" ht="15" outlineLevel="1">
      <c r="B11" s="6"/>
      <c r="C11" s="6" t="s">
        <v>47</v>
      </c>
      <c r="D11" s="2">
        <v>0.833333333333333</v>
      </c>
      <c r="E11" s="2">
        <v>0.722222222222222</v>
      </c>
      <c r="F11" s="2">
        <v>0.583333333333333</v>
      </c>
      <c r="G11" s="2">
        <v>0.416666666666667</v>
      </c>
      <c r="H11" s="2">
        <v>0.277777777777778</v>
      </c>
      <c r="I11" s="2">
        <v>0.833333333333333</v>
      </c>
      <c r="J11" s="2">
        <v>0.722222222222222</v>
      </c>
      <c r="K11" s="2">
        <v>0.583333333333333</v>
      </c>
      <c r="L11" s="2">
        <v>0.416666666666667</v>
      </c>
      <c r="M11" s="2">
        <v>0.277777777777778</v>
      </c>
      <c r="N11" s="2">
        <v>0.833333333333333</v>
      </c>
      <c r="O11" s="2">
        <v>0.722222222222222</v>
      </c>
      <c r="P11" s="2">
        <v>0.583333333333333</v>
      </c>
      <c r="Q11" s="2">
        <v>0.416666666666667</v>
      </c>
      <c r="R11" s="2">
        <v>0.277777777777778</v>
      </c>
      <c r="S11" s="2">
        <v>0.833333333333333</v>
      </c>
      <c r="T11" s="2">
        <v>0.694444444444444</v>
      </c>
      <c r="U11" s="2">
        <v>0.583333333333333</v>
      </c>
      <c r="V11" s="2">
        <v>0.388888888888889</v>
      </c>
      <c r="W11" s="2">
        <v>0.277777777777778</v>
      </c>
      <c r="X11" s="2">
        <v>0.833333333333333</v>
      </c>
      <c r="Y11" s="2">
        <v>0.694444444444444</v>
      </c>
      <c r="Z11" s="2">
        <v>0.583333333333333</v>
      </c>
      <c r="AA11" s="2">
        <v>0.388888888888889</v>
      </c>
      <c r="AB11" s="2">
        <v>0.277777777777778</v>
      </c>
      <c r="AC11" s="2">
        <v>0.833333333333333</v>
      </c>
      <c r="AD11" s="2">
        <v>0.694444444444444</v>
      </c>
      <c r="AE11" s="2">
        <v>0.583333333333333</v>
      </c>
      <c r="AF11" s="2">
        <v>0.388888888888889</v>
      </c>
      <c r="AG11" s="2">
        <v>0.277777777777778</v>
      </c>
    </row>
    <row r="12" spans="2:33" ht="15" outlineLevel="1">
      <c r="B12" s="6"/>
      <c r="C12" s="6" t="s">
        <v>48</v>
      </c>
      <c r="D12" s="2">
        <v>0.916666666666667</v>
      </c>
      <c r="E12" s="2">
        <v>0.833333333333333</v>
      </c>
      <c r="F12" s="2">
        <v>0.722222222222222</v>
      </c>
      <c r="G12" s="2">
        <v>0.583333333333333</v>
      </c>
      <c r="H12" s="2">
        <v>0.416666666666667</v>
      </c>
      <c r="I12" s="2">
        <v>0.916666666666667</v>
      </c>
      <c r="J12" s="2">
        <v>0.833333333333333</v>
      </c>
      <c r="K12" s="2">
        <v>0.722222222222222</v>
      </c>
      <c r="L12" s="2">
        <v>0.583333333333333</v>
      </c>
      <c r="M12" s="2">
        <v>0.416666666666667</v>
      </c>
      <c r="N12" s="2">
        <v>0.916666666666667</v>
      </c>
      <c r="O12" s="2">
        <v>0.833333333333333</v>
      </c>
      <c r="P12" s="2">
        <v>0.722222222222222</v>
      </c>
      <c r="Q12" s="2">
        <v>0.583333333333333</v>
      </c>
      <c r="R12" s="2">
        <v>0.416666666666667</v>
      </c>
      <c r="S12" s="2">
        <v>0.888888888888889</v>
      </c>
      <c r="T12" s="2">
        <v>0.833333333333333</v>
      </c>
      <c r="U12" s="2">
        <v>0.694444444444444</v>
      </c>
      <c r="V12" s="2">
        <v>0.583333333333333</v>
      </c>
      <c r="W12" s="2">
        <v>0.388888888888889</v>
      </c>
      <c r="X12" s="2">
        <v>0.888888888888889</v>
      </c>
      <c r="Y12" s="2">
        <v>0.833333333333333</v>
      </c>
      <c r="Z12" s="2">
        <v>0.694444444444444</v>
      </c>
      <c r="AA12" s="2">
        <v>0.583333333333333</v>
      </c>
      <c r="AB12" s="2">
        <v>0.388888888888889</v>
      </c>
      <c r="AC12" s="2">
        <v>0.888888888888889</v>
      </c>
      <c r="AD12" s="2">
        <v>0.833333333333333</v>
      </c>
      <c r="AE12" s="2">
        <v>0.694444444444444</v>
      </c>
      <c r="AF12" s="2">
        <v>0.583333333333333</v>
      </c>
      <c r="AG12" s="2">
        <v>0.388888888888889</v>
      </c>
    </row>
    <row r="13" spans="2:33" ht="15" outlineLevel="1">
      <c r="B13" s="6"/>
      <c r="C13" s="6" t="s">
        <v>37</v>
      </c>
      <c r="D13" s="2">
        <v>0.111882716049383</v>
      </c>
      <c r="E13" s="2">
        <v>0.0856481481481482</v>
      </c>
      <c r="F13" s="2">
        <v>0.0594135802469136</v>
      </c>
      <c r="G13" s="2">
        <v>0.0362654320987654</v>
      </c>
      <c r="H13" s="2">
        <v>0.0162037037037037</v>
      </c>
      <c r="I13" s="2">
        <v>0.095679012345679</v>
      </c>
      <c r="J13" s="2">
        <v>0.0717592592592593</v>
      </c>
      <c r="K13" s="2">
        <v>0.0478395061728395</v>
      </c>
      <c r="L13" s="2">
        <v>0.0277777777777778</v>
      </c>
      <c r="M13" s="2">
        <v>0.0115740740740741</v>
      </c>
      <c r="N13" s="2">
        <v>0.0771604938271605</v>
      </c>
      <c r="O13" s="2">
        <v>0.0563271604938272</v>
      </c>
      <c r="P13" s="2">
        <v>0.0354938271604938</v>
      </c>
      <c r="Q13" s="2">
        <v>0.0192901234567901</v>
      </c>
      <c r="R13" s="2">
        <v>0.00771604938271605</v>
      </c>
      <c r="S13" s="2">
        <v>0.0277777777777778</v>
      </c>
      <c r="T13" s="2">
        <v>0.0787037037037037</v>
      </c>
      <c r="U13" s="2">
        <v>0.0401234567901235</v>
      </c>
      <c r="V13" s="2">
        <v>0.0324074074074074</v>
      </c>
      <c r="W13" s="2">
        <v>0</v>
      </c>
      <c r="X13" s="2">
        <v>0.0339506172839506</v>
      </c>
      <c r="Y13" s="2">
        <v>0.0632716049382716</v>
      </c>
      <c r="Z13" s="2">
        <v>0.0324074074074074</v>
      </c>
      <c r="AA13" s="2">
        <v>0.0231481481481482</v>
      </c>
      <c r="AB13" s="2">
        <v>0</v>
      </c>
      <c r="AC13" s="2">
        <v>0.0339506172839506</v>
      </c>
      <c r="AD13" s="2">
        <v>0.0478395061728395</v>
      </c>
      <c r="AE13" s="2">
        <v>0.0231481481481482</v>
      </c>
      <c r="AF13" s="2">
        <v>0.0154320987654321</v>
      </c>
      <c r="AG13" s="2">
        <v>0</v>
      </c>
    </row>
    <row r="14" spans="2:33" ht="15" outlineLevel="1">
      <c r="B14" s="6"/>
      <c r="C14" s="6" t="s">
        <v>38</v>
      </c>
      <c r="D14" s="2">
        <v>0.138117283950617</v>
      </c>
      <c r="E14" s="2">
        <v>0.111882716049383</v>
      </c>
      <c r="F14" s="2">
        <v>0.0856481481481482</v>
      </c>
      <c r="G14" s="2">
        <v>0.0594135802469136</v>
      </c>
      <c r="H14" s="2">
        <v>0.0362654320987654</v>
      </c>
      <c r="I14" s="2">
        <v>0.119598765432099</v>
      </c>
      <c r="J14" s="2">
        <v>0.095679012345679</v>
      </c>
      <c r="K14" s="2">
        <v>0.0717592592592593</v>
      </c>
      <c r="L14" s="2">
        <v>0.0478395061728395</v>
      </c>
      <c r="M14" s="2">
        <v>0.0277777777777778</v>
      </c>
      <c r="N14" s="2">
        <v>0.0979938271604938</v>
      </c>
      <c r="O14" s="2">
        <v>0.0771604938271605</v>
      </c>
      <c r="P14" s="2">
        <v>0.0563271604938272</v>
      </c>
      <c r="Q14" s="2">
        <v>0.0354938271604938</v>
      </c>
      <c r="R14" s="2">
        <v>0.0192901234567901</v>
      </c>
      <c r="S14" s="2">
        <v>0.199845679012346</v>
      </c>
      <c r="T14" s="2">
        <v>0.0347222222222222</v>
      </c>
      <c r="U14" s="2">
        <v>0.0979938271604938</v>
      </c>
      <c r="V14" s="2">
        <v>0.0439814814814815</v>
      </c>
      <c r="W14" s="2">
        <v>0.0486111111111111</v>
      </c>
      <c r="X14" s="2">
        <v>0.154320987654321</v>
      </c>
      <c r="Y14" s="2">
        <v>0.0424382716049383</v>
      </c>
      <c r="Z14" s="2">
        <v>0.0787037037037037</v>
      </c>
      <c r="AA14" s="2">
        <v>0.037037037037037</v>
      </c>
      <c r="AB14" s="2">
        <v>0.0347222222222222</v>
      </c>
      <c r="AC14" s="2">
        <v>0.117283950617284</v>
      </c>
      <c r="AD14" s="2">
        <v>0.0424382716049383</v>
      </c>
      <c r="AE14" s="2">
        <v>0.0601851851851852</v>
      </c>
      <c r="AF14" s="2">
        <v>0.0270061728395062</v>
      </c>
      <c r="AG14" s="2">
        <v>0.0231481481481482</v>
      </c>
    </row>
    <row r="15" spans="2:33" ht="15" outlineLevel="1">
      <c r="B15" s="6"/>
      <c r="C15" s="6" t="s">
        <v>39</v>
      </c>
      <c r="D15" s="2">
        <v>0.138888888888889</v>
      </c>
      <c r="E15" s="2">
        <v>0.142746913580247</v>
      </c>
      <c r="F15" s="2">
        <v>0.114197530864198</v>
      </c>
      <c r="G15" s="2">
        <v>0.0856481481481482</v>
      </c>
      <c r="H15" s="2">
        <v>0.0594135802469136</v>
      </c>
      <c r="I15" s="2">
        <v>0.12962962962963</v>
      </c>
      <c r="J15" s="2">
        <v>0.125771604938272</v>
      </c>
      <c r="K15" s="2">
        <v>0.0987654320987654</v>
      </c>
      <c r="L15" s="2">
        <v>0.0717592592592593</v>
      </c>
      <c r="M15" s="2">
        <v>0.0478395061728395</v>
      </c>
      <c r="N15" s="2">
        <v>0.114969135802469</v>
      </c>
      <c r="O15" s="2">
        <v>0.10570987654321</v>
      </c>
      <c r="P15" s="2">
        <v>0.0810185185185185</v>
      </c>
      <c r="Q15" s="2">
        <v>0.0563271604938272</v>
      </c>
      <c r="R15" s="2">
        <v>0.0354938271604938</v>
      </c>
      <c r="S15" s="2">
        <v>0.0625</v>
      </c>
      <c r="T15" s="2">
        <v>0.204475308641975</v>
      </c>
      <c r="U15" s="2">
        <v>0.0347222222222222</v>
      </c>
      <c r="V15" s="2">
        <v>0.0979938271604938</v>
      </c>
      <c r="W15" s="2">
        <v>0.0439814814814815</v>
      </c>
      <c r="X15" s="2">
        <v>0.0763888888888889</v>
      </c>
      <c r="Y15" s="2">
        <v>0.160493827160494</v>
      </c>
      <c r="Z15" s="2">
        <v>0.0424382716049383</v>
      </c>
      <c r="AA15" s="2">
        <v>0.0787037037037037</v>
      </c>
      <c r="AB15" s="2">
        <v>0.037037037037037</v>
      </c>
      <c r="AC15" s="2">
        <v>0.0733024691358025</v>
      </c>
      <c r="AD15" s="2">
        <v>0.125</v>
      </c>
      <c r="AE15" s="2">
        <v>0.0424382716049383</v>
      </c>
      <c r="AF15" s="2">
        <v>0.0601851851851852</v>
      </c>
      <c r="AG15" s="2">
        <v>0.0270061728395062</v>
      </c>
    </row>
    <row r="16" spans="2:33" ht="15" outlineLevel="1">
      <c r="B16" s="6"/>
      <c r="C16" s="6" t="s">
        <v>40</v>
      </c>
      <c r="D16" s="2">
        <v>0.127314814814815</v>
      </c>
      <c r="E16" s="2">
        <v>0.138888888888889</v>
      </c>
      <c r="F16" s="2">
        <v>0.142746913580247</v>
      </c>
      <c r="G16" s="2">
        <v>0.114197530864198</v>
      </c>
      <c r="H16" s="2">
        <v>0.0856481481481482</v>
      </c>
      <c r="I16" s="2">
        <v>0.124228395061728</v>
      </c>
      <c r="J16" s="2">
        <v>0.12962962962963</v>
      </c>
      <c r="K16" s="2">
        <v>0.125771604938272</v>
      </c>
      <c r="L16" s="2">
        <v>0.0987654320987654</v>
      </c>
      <c r="M16" s="2">
        <v>0.0717592592592593</v>
      </c>
      <c r="N16" s="2">
        <v>0.116512345679012</v>
      </c>
      <c r="O16" s="2">
        <v>0.114969135802469</v>
      </c>
      <c r="P16" s="2">
        <v>0.10570987654321</v>
      </c>
      <c r="Q16" s="2">
        <v>0.0810185185185185</v>
      </c>
      <c r="R16" s="2">
        <v>0.0563271604938272</v>
      </c>
      <c r="S16" s="2">
        <v>0.191358024691358</v>
      </c>
      <c r="T16" s="2">
        <v>0.0625</v>
      </c>
      <c r="U16" s="2">
        <v>0.20679012345679</v>
      </c>
      <c r="V16" s="2">
        <v>0.0347222222222222</v>
      </c>
      <c r="W16" s="2">
        <v>0.0979938271604938</v>
      </c>
      <c r="X16" s="2">
        <v>0.162037037037037</v>
      </c>
      <c r="Y16" s="2">
        <v>0.0763888888888889</v>
      </c>
      <c r="Z16" s="2">
        <v>0.16358024691358</v>
      </c>
      <c r="AA16" s="2">
        <v>0.0424382716049383</v>
      </c>
      <c r="AB16" s="2">
        <v>0.0787037037037037</v>
      </c>
      <c r="AC16" s="2">
        <v>0.139660493827161</v>
      </c>
      <c r="AD16" s="2">
        <v>0.0733024691358025</v>
      </c>
      <c r="AE16" s="2">
        <v>0.128858024691358</v>
      </c>
      <c r="AF16" s="2">
        <v>0.0424382716049383</v>
      </c>
      <c r="AG16" s="2">
        <v>0.0601851851851852</v>
      </c>
    </row>
    <row r="17" spans="2:33" ht="15" outlineLevel="1">
      <c r="B17" s="6"/>
      <c r="C17" s="6" t="s">
        <v>41</v>
      </c>
      <c r="D17" s="2">
        <v>0.118827160493827</v>
      </c>
      <c r="E17" s="2">
        <v>0.134259259259259</v>
      </c>
      <c r="F17" s="2">
        <v>0.143518518518519</v>
      </c>
      <c r="G17" s="2">
        <v>0.145061728395062</v>
      </c>
      <c r="H17" s="2">
        <v>0.114197530864198</v>
      </c>
      <c r="I17" s="2">
        <v>0.123456790123457</v>
      </c>
      <c r="J17" s="2">
        <v>0.133487654320988</v>
      </c>
      <c r="K17" s="2">
        <v>0.135802469135802</v>
      </c>
      <c r="L17" s="2">
        <v>0.128858024691358</v>
      </c>
      <c r="M17" s="2">
        <v>0.0987654320987654</v>
      </c>
      <c r="N17" s="2">
        <v>0.124228395061728</v>
      </c>
      <c r="O17" s="2">
        <v>0.128086419753086</v>
      </c>
      <c r="P17" s="2">
        <v>0.122685185185185</v>
      </c>
      <c r="Q17" s="2">
        <v>0.109567901234568</v>
      </c>
      <c r="R17" s="2">
        <v>0.0810185185185185</v>
      </c>
      <c r="S17" s="2">
        <v>0.11033950617284</v>
      </c>
      <c r="T17" s="2">
        <v>0.195987654320988</v>
      </c>
      <c r="U17" s="2">
        <v>0.0671296296296296</v>
      </c>
      <c r="V17" s="2">
        <v>0.20679012345679</v>
      </c>
      <c r="W17" s="2">
        <v>0.0347222222222222</v>
      </c>
      <c r="X17" s="2">
        <v>0.119598765432099</v>
      </c>
      <c r="Y17" s="2">
        <v>0.16820987654321</v>
      </c>
      <c r="Z17" s="2">
        <v>0.0825617283950617</v>
      </c>
      <c r="AA17" s="2">
        <v>0.16358024691358</v>
      </c>
      <c r="AB17" s="2">
        <v>0.0424382716049383</v>
      </c>
      <c r="AC17" s="2">
        <v>0.116512345679012</v>
      </c>
      <c r="AD17" s="2">
        <v>0.147376543209877</v>
      </c>
      <c r="AE17" s="2">
        <v>0.0810185185185185</v>
      </c>
      <c r="AF17" s="2">
        <v>0.128858024691358</v>
      </c>
      <c r="AG17" s="2">
        <v>0.0424382716049383</v>
      </c>
    </row>
    <row r="18" spans="2:33" ht="15" outlineLevel="1">
      <c r="B18" s="6"/>
      <c r="C18" s="6" t="s">
        <v>25</v>
      </c>
      <c r="D18" s="2">
        <v>0.158179012345679</v>
      </c>
      <c r="E18" s="2">
        <v>0.104166666666667</v>
      </c>
      <c r="F18" s="2">
        <v>0.0501543209876543</v>
      </c>
      <c r="G18" s="2">
        <v>0.0154320987654321</v>
      </c>
      <c r="H18" s="2">
        <v>0</v>
      </c>
      <c r="I18" s="2">
        <v>0.12037037037037</v>
      </c>
      <c r="J18" s="2">
        <v>0.0787037037037037</v>
      </c>
      <c r="K18" s="2">
        <v>0.037037037037037</v>
      </c>
      <c r="L18" s="2">
        <v>0.0108024691358025</v>
      </c>
      <c r="M18" s="2">
        <v>0</v>
      </c>
      <c r="N18" s="2">
        <v>0.0817901234567901</v>
      </c>
      <c r="O18" s="2">
        <v>0.0532407407407407</v>
      </c>
      <c r="P18" s="2">
        <v>0.0246913580246914</v>
      </c>
      <c r="Q18" s="2">
        <v>0.00694444444444444</v>
      </c>
      <c r="R18" s="2">
        <v>0</v>
      </c>
      <c r="S18" s="2">
        <v>0.138888888888889</v>
      </c>
      <c r="T18" s="2">
        <v>0.0694444444444444</v>
      </c>
      <c r="U18" s="2">
        <v>0.0308641975308642</v>
      </c>
      <c r="V18" s="2">
        <v>0</v>
      </c>
      <c r="W18" s="2">
        <v>0</v>
      </c>
      <c r="X18" s="2">
        <v>0.104938271604938</v>
      </c>
      <c r="Y18" s="2">
        <v>0.0524691358024691</v>
      </c>
      <c r="Z18" s="2">
        <v>0.0216049382716049</v>
      </c>
      <c r="AA18" s="2">
        <v>0</v>
      </c>
      <c r="AB18" s="2">
        <v>0</v>
      </c>
      <c r="AC18" s="2">
        <v>0.0709876543209877</v>
      </c>
      <c r="AD18" s="2">
        <v>0.0354938271604938</v>
      </c>
      <c r="AE18" s="2">
        <v>0.0138888888888889</v>
      </c>
      <c r="AF18" s="2">
        <v>0</v>
      </c>
      <c r="AG18" s="2">
        <v>0</v>
      </c>
    </row>
    <row r="19" spans="2:33" ht="15" outlineLevel="1">
      <c r="B19" s="6"/>
      <c r="C19" s="6" t="s">
        <v>26</v>
      </c>
      <c r="D19" s="2">
        <v>0.212191358024691</v>
      </c>
      <c r="E19" s="2">
        <v>0.158179012345679</v>
      </c>
      <c r="F19" s="2">
        <v>0.104166666666667</v>
      </c>
      <c r="G19" s="2">
        <v>0.0501543209876543</v>
      </c>
      <c r="H19" s="2">
        <v>0.0154320987654321</v>
      </c>
      <c r="I19" s="2">
        <v>0.162037037037037</v>
      </c>
      <c r="J19" s="2">
        <v>0.12037037037037</v>
      </c>
      <c r="K19" s="2">
        <v>0.0787037037037037</v>
      </c>
      <c r="L19" s="2">
        <v>0.037037037037037</v>
      </c>
      <c r="M19" s="2">
        <v>0.0108024691358025</v>
      </c>
      <c r="N19" s="2">
        <v>0.11033950617284</v>
      </c>
      <c r="O19" s="2">
        <v>0.0817901234567901</v>
      </c>
      <c r="P19" s="2">
        <v>0.0532407407407407</v>
      </c>
      <c r="Q19" s="2">
        <v>0.0246913580246914</v>
      </c>
      <c r="R19" s="2">
        <v>0.00694444444444444</v>
      </c>
      <c r="S19" s="2">
        <v>0.186471193415638</v>
      </c>
      <c r="T19" s="2">
        <v>0.173611111111111</v>
      </c>
      <c r="U19" s="2">
        <v>0.0887345679012346</v>
      </c>
      <c r="V19" s="2">
        <v>0.0462962962962963</v>
      </c>
      <c r="W19" s="2">
        <v>0</v>
      </c>
      <c r="X19" s="2">
        <v>0.1440329218107</v>
      </c>
      <c r="Y19" s="2">
        <v>0.131172839506173</v>
      </c>
      <c r="Z19" s="2">
        <v>0.0679012345679012</v>
      </c>
      <c r="AA19" s="2">
        <v>0.0324074074074074</v>
      </c>
      <c r="AB19" s="2">
        <v>0</v>
      </c>
      <c r="AC19" s="2">
        <v>0.0987654320987654</v>
      </c>
      <c r="AD19" s="2">
        <v>0.0887345679012346</v>
      </c>
      <c r="AE19" s="2">
        <v>0.0462962962962963</v>
      </c>
      <c r="AF19" s="2">
        <v>0.0208333333333333</v>
      </c>
      <c r="AG19" s="2">
        <v>0</v>
      </c>
    </row>
    <row r="20" spans="2:33" ht="15" outlineLevel="1">
      <c r="B20" s="6"/>
      <c r="C20" s="6" t="s">
        <v>27</v>
      </c>
      <c r="D20" s="2">
        <v>0.333333333333333</v>
      </c>
      <c r="E20" s="2">
        <v>0.256944444444444</v>
      </c>
      <c r="F20" s="2">
        <v>0.180555555555556</v>
      </c>
      <c r="G20" s="2">
        <v>0.104166666666667</v>
      </c>
      <c r="H20" s="2">
        <v>0.0501543209876543</v>
      </c>
      <c r="I20" s="2">
        <v>0.261574074074074</v>
      </c>
      <c r="J20" s="2">
        <v>0.200617283950617</v>
      </c>
      <c r="K20" s="2">
        <v>0.139660493827161</v>
      </c>
      <c r="L20" s="2">
        <v>0.0787037037037037</v>
      </c>
      <c r="M20" s="2">
        <v>0.037037037037037</v>
      </c>
      <c r="N20" s="2">
        <v>0.185185185185185</v>
      </c>
      <c r="O20" s="2">
        <v>0.141203703703704</v>
      </c>
      <c r="P20" s="2">
        <v>0.0972222222222222</v>
      </c>
      <c r="Q20" s="2">
        <v>0.0532407407407407</v>
      </c>
      <c r="R20" s="2">
        <v>0.0246913580246914</v>
      </c>
      <c r="S20" s="2">
        <v>0.323816872427984</v>
      </c>
      <c r="T20" s="2">
        <v>0.231224279835391</v>
      </c>
      <c r="U20" s="2">
        <v>0.173611111111111</v>
      </c>
      <c r="V20" s="2">
        <v>0.0887345679012346</v>
      </c>
      <c r="W20" s="2">
        <v>0.0462962962962963</v>
      </c>
      <c r="X20" s="2">
        <v>0.25</v>
      </c>
      <c r="Y20" s="2">
        <v>0.18261316872428</v>
      </c>
      <c r="Z20" s="2">
        <v>0.131172839506173</v>
      </c>
      <c r="AA20" s="2">
        <v>0.0679012345679012</v>
      </c>
      <c r="AB20" s="2">
        <v>0.0324074074074074</v>
      </c>
      <c r="AC20" s="2">
        <v>0.174125514403292</v>
      </c>
      <c r="AD20" s="2">
        <v>0.12962962962963</v>
      </c>
      <c r="AE20" s="2">
        <v>0.0887345679012346</v>
      </c>
      <c r="AF20" s="2">
        <v>0.0462962962962963</v>
      </c>
      <c r="AG20" s="2">
        <v>0.0208333333333333</v>
      </c>
    </row>
    <row r="21" spans="2:33" ht="15" outlineLevel="1">
      <c r="B21" s="6"/>
      <c r="C21" s="6" t="s">
        <v>28</v>
      </c>
      <c r="D21" s="2">
        <v>0.378858024691358</v>
      </c>
      <c r="E21" s="2">
        <v>0.333333333333333</v>
      </c>
      <c r="F21" s="2">
        <v>0.256944444444444</v>
      </c>
      <c r="G21" s="2">
        <v>0.180555555555556</v>
      </c>
      <c r="H21" s="2">
        <v>0.104166666666667</v>
      </c>
      <c r="I21" s="2">
        <v>0.300925925925926</v>
      </c>
      <c r="J21" s="2">
        <v>0.261574074074074</v>
      </c>
      <c r="K21" s="2">
        <v>0.200617283950617</v>
      </c>
      <c r="L21" s="2">
        <v>0.139660493827161</v>
      </c>
      <c r="M21" s="2">
        <v>0.0787037037037037</v>
      </c>
      <c r="N21" s="2">
        <v>0.215277777777778</v>
      </c>
      <c r="O21" s="2">
        <v>0.185185185185185</v>
      </c>
      <c r="P21" s="2">
        <v>0.141203703703704</v>
      </c>
      <c r="Q21" s="2">
        <v>0.0972222222222222</v>
      </c>
      <c r="R21" s="2">
        <v>0.0532407407407407</v>
      </c>
      <c r="S21" s="2">
        <v>0.375514403292181</v>
      </c>
      <c r="T21" s="2">
        <v>0.323816872427984</v>
      </c>
      <c r="U21" s="2">
        <v>0.253600823045267</v>
      </c>
      <c r="V21" s="2">
        <v>0.173611111111111</v>
      </c>
      <c r="W21" s="2">
        <v>0.0887345679012346</v>
      </c>
      <c r="X21" s="2">
        <v>0.302211934156379</v>
      </c>
      <c r="Y21" s="2">
        <v>0.25</v>
      </c>
      <c r="Z21" s="2">
        <v>0.20190329218107</v>
      </c>
      <c r="AA21" s="2">
        <v>0.131172839506173</v>
      </c>
      <c r="AB21" s="2">
        <v>0.0679012345679012</v>
      </c>
      <c r="AC21" s="2">
        <v>0.219135802469136</v>
      </c>
      <c r="AD21" s="2">
        <v>0.174125514403292</v>
      </c>
      <c r="AE21" s="2">
        <v>0.145061728395062</v>
      </c>
      <c r="AF21" s="2">
        <v>0.0887345679012346</v>
      </c>
      <c r="AG21" s="2">
        <v>0.0462962962962963</v>
      </c>
    </row>
    <row r="22" spans="2:33" ht="15" outlineLevel="1">
      <c r="B22" s="6"/>
      <c r="C22" s="6" t="s">
        <v>29</v>
      </c>
      <c r="D22" s="2">
        <v>0.475308641975309</v>
      </c>
      <c r="E22" s="2">
        <v>0.445987654320988</v>
      </c>
      <c r="F22" s="2">
        <v>0.378086419753086</v>
      </c>
      <c r="G22" s="2">
        <v>0.279320987654321</v>
      </c>
      <c r="H22" s="2">
        <v>0.180555555555556</v>
      </c>
      <c r="I22" s="2">
        <v>0.386574074074074</v>
      </c>
      <c r="J22" s="2">
        <v>0.358796296296296</v>
      </c>
      <c r="K22" s="2">
        <v>0.300154320987654</v>
      </c>
      <c r="L22" s="2">
        <v>0.219907407407407</v>
      </c>
      <c r="M22" s="2">
        <v>0.139660493827161</v>
      </c>
      <c r="N22" s="2">
        <v>0.285493827160494</v>
      </c>
      <c r="O22" s="2">
        <v>0.261574074074074</v>
      </c>
      <c r="P22" s="2">
        <v>0.216049382716049</v>
      </c>
      <c r="Q22" s="2">
        <v>0.156635802469136</v>
      </c>
      <c r="R22" s="2">
        <v>0.0972222222222222</v>
      </c>
      <c r="S22" s="2">
        <v>0.463734567901235</v>
      </c>
      <c r="T22" s="2">
        <v>0.420267489711934</v>
      </c>
      <c r="U22" s="2">
        <v>0.368569958847737</v>
      </c>
      <c r="V22" s="2">
        <v>0.253600823045267</v>
      </c>
      <c r="W22" s="2">
        <v>0.173611111111111</v>
      </c>
      <c r="X22" s="2">
        <v>0.372427983539095</v>
      </c>
      <c r="Y22" s="2">
        <v>0.340792181069959</v>
      </c>
      <c r="Z22" s="2">
        <v>0.28858024691358</v>
      </c>
      <c r="AA22" s="2">
        <v>0.20190329218107</v>
      </c>
      <c r="AB22" s="2">
        <v>0.131172839506173</v>
      </c>
      <c r="AC22" s="2">
        <v>0.271347736625514</v>
      </c>
      <c r="AD22" s="2">
        <v>0.25</v>
      </c>
      <c r="AE22" s="2">
        <v>0.204989711934156</v>
      </c>
      <c r="AF22" s="2">
        <v>0.145061728395062</v>
      </c>
      <c r="AG22" s="2">
        <v>0.0887345679012346</v>
      </c>
    </row>
    <row r="23" spans="2:33" ht="15" outlineLevel="1">
      <c r="B23" s="6"/>
      <c r="C23" s="6" t="s">
        <v>49</v>
      </c>
      <c r="D23" s="2">
        <v>0.0339506172839506</v>
      </c>
      <c r="E23" s="2">
        <v>0.00462962962962963</v>
      </c>
      <c r="F23" s="2">
        <v>0.00231481481481481</v>
      </c>
      <c r="G23" s="2">
        <v>0.000771604938271605</v>
      </c>
      <c r="H23" s="2">
        <v>0</v>
      </c>
      <c r="I23" s="2">
        <v>0.0339506172839506</v>
      </c>
      <c r="J23" s="2">
        <v>0.00462962962962963</v>
      </c>
      <c r="K23" s="2">
        <v>0.00231481481481481</v>
      </c>
      <c r="L23" s="2">
        <v>0.000771604938271605</v>
      </c>
      <c r="M23" s="2">
        <v>0</v>
      </c>
      <c r="N23" s="2">
        <v>0.0339506172839506</v>
      </c>
      <c r="O23" s="2">
        <v>0.00462962962962963</v>
      </c>
      <c r="P23" s="2">
        <v>0.00231481481481481</v>
      </c>
      <c r="Q23" s="2">
        <v>0.000771604938271605</v>
      </c>
      <c r="R23" s="2">
        <v>0</v>
      </c>
      <c r="S23" s="2">
        <v>0.00617283950617284</v>
      </c>
      <c r="T23" s="2">
        <v>0.00308641975308642</v>
      </c>
      <c r="U23" s="2">
        <v>0.00154320987654321</v>
      </c>
      <c r="V23" s="2">
        <v>0</v>
      </c>
      <c r="W23" s="2">
        <v>0</v>
      </c>
      <c r="X23" s="2">
        <v>0.00617283950617284</v>
      </c>
      <c r="Y23" s="2">
        <v>0.00308641975308642</v>
      </c>
      <c r="Z23" s="2">
        <v>0.00154320987654321</v>
      </c>
      <c r="AA23" s="2">
        <v>0</v>
      </c>
      <c r="AB23" s="2">
        <v>0</v>
      </c>
      <c r="AC23" s="2">
        <v>0.00617283950617284</v>
      </c>
      <c r="AD23" s="2">
        <v>0.00308641975308642</v>
      </c>
      <c r="AE23" s="2">
        <v>0.00154320987654321</v>
      </c>
      <c r="AF23" s="2">
        <v>0</v>
      </c>
      <c r="AG23" s="2">
        <v>0</v>
      </c>
    </row>
    <row r="24" spans="2:33" ht="15" outlineLevel="1">
      <c r="B24" s="6"/>
      <c r="C24" s="6" t="s">
        <v>50</v>
      </c>
      <c r="D24" s="2">
        <v>0.0632716049382716</v>
      </c>
      <c r="E24" s="2">
        <v>0.0339506172839506</v>
      </c>
      <c r="F24" s="2">
        <v>0.00462962962962963</v>
      </c>
      <c r="G24" s="2">
        <v>0.00231481481481481</v>
      </c>
      <c r="H24" s="2">
        <v>0.000771604938271605</v>
      </c>
      <c r="I24" s="2">
        <v>0.0632716049382716</v>
      </c>
      <c r="J24" s="2">
        <v>0.0339506172839506</v>
      </c>
      <c r="K24" s="2">
        <v>0.00462962962962963</v>
      </c>
      <c r="L24" s="2">
        <v>0.00231481481481481</v>
      </c>
      <c r="M24" s="2">
        <v>0.000771604938271605</v>
      </c>
      <c r="N24" s="2">
        <v>0.0632716049382716</v>
      </c>
      <c r="O24" s="2">
        <v>0.0339506172839506</v>
      </c>
      <c r="P24" s="2">
        <v>0.00462962962962963</v>
      </c>
      <c r="Q24" s="2">
        <v>0.00231481481481481</v>
      </c>
      <c r="R24" s="2">
        <v>0.000771604938271605</v>
      </c>
      <c r="S24" s="2">
        <v>0.0889917695473251</v>
      </c>
      <c r="T24" s="2">
        <v>0.00771604938271605</v>
      </c>
      <c r="U24" s="2">
        <v>0.00385802469135802</v>
      </c>
      <c r="V24" s="2">
        <v>0.00231481481481481</v>
      </c>
      <c r="W24" s="2">
        <v>0</v>
      </c>
      <c r="X24" s="2">
        <v>0.0889917695473251</v>
      </c>
      <c r="Y24" s="2">
        <v>0.00771604938271605</v>
      </c>
      <c r="Z24" s="2">
        <v>0.00385802469135802</v>
      </c>
      <c r="AA24" s="2">
        <v>0.00231481481481481</v>
      </c>
      <c r="AB24" s="2">
        <v>0</v>
      </c>
      <c r="AC24" s="2">
        <v>0.0889917695473251</v>
      </c>
      <c r="AD24" s="2">
        <v>0.00771604938271605</v>
      </c>
      <c r="AE24" s="2">
        <v>0.00385802469135802</v>
      </c>
      <c r="AF24" s="2">
        <v>0.00231481481481481</v>
      </c>
      <c r="AG24" s="2">
        <v>0</v>
      </c>
    </row>
    <row r="25" spans="2:33" ht="15" outlineLevel="1">
      <c r="B25" s="6"/>
      <c r="C25" s="6" t="s">
        <v>51</v>
      </c>
      <c r="D25" s="2">
        <v>0.0679012345679012</v>
      </c>
      <c r="E25" s="2">
        <v>0.0378086419753086</v>
      </c>
      <c r="F25" s="2">
        <v>0.00771604938271605</v>
      </c>
      <c r="G25" s="2">
        <v>0.00462962962962963</v>
      </c>
      <c r="H25" s="2">
        <v>0.00231481481481481</v>
      </c>
      <c r="I25" s="2">
        <v>0.0679012345679012</v>
      </c>
      <c r="J25" s="2">
        <v>0.0378086419753086</v>
      </c>
      <c r="K25" s="2">
        <v>0.00771604938271605</v>
      </c>
      <c r="L25" s="2">
        <v>0.00462962962962963</v>
      </c>
      <c r="M25" s="2">
        <v>0.00231481481481481</v>
      </c>
      <c r="N25" s="2">
        <v>0.0679012345679012</v>
      </c>
      <c r="O25" s="2">
        <v>0.0378086419753086</v>
      </c>
      <c r="P25" s="2">
        <v>0.00771604938271605</v>
      </c>
      <c r="Q25" s="2">
        <v>0.00462962962962963</v>
      </c>
      <c r="R25" s="2">
        <v>0.00231481481481481</v>
      </c>
      <c r="S25" s="2">
        <v>0.0679012345679012</v>
      </c>
      <c r="T25" s="2">
        <v>0.036522633744856</v>
      </c>
      <c r="U25" s="2">
        <v>0.00771604938271605</v>
      </c>
      <c r="V25" s="2">
        <v>0.00385802469135802</v>
      </c>
      <c r="W25" s="2">
        <v>0.00231481481481481</v>
      </c>
      <c r="X25" s="2">
        <v>0.0679012345679012</v>
      </c>
      <c r="Y25" s="2">
        <v>0.036522633744856</v>
      </c>
      <c r="Z25" s="2">
        <v>0.00771604938271605</v>
      </c>
      <c r="AA25" s="2">
        <v>0.00385802469135802</v>
      </c>
      <c r="AB25" s="2">
        <v>0.00231481481481481</v>
      </c>
      <c r="AC25" s="2">
        <v>0.0679012345679012</v>
      </c>
      <c r="AD25" s="2">
        <v>0.036522633744856</v>
      </c>
      <c r="AE25" s="2">
        <v>0.00771604938271605</v>
      </c>
      <c r="AF25" s="2">
        <v>0.00385802469135802</v>
      </c>
      <c r="AG25" s="2">
        <v>0.00231481481481481</v>
      </c>
    </row>
    <row r="26" spans="2:33" ht="15" outlineLevel="1">
      <c r="B26" s="6"/>
      <c r="C26" s="6" t="s">
        <v>52</v>
      </c>
      <c r="D26" s="2">
        <v>0.0964506172839506</v>
      </c>
      <c r="E26" s="2">
        <v>0.0679012345679012</v>
      </c>
      <c r="F26" s="2">
        <v>0.0378086419753086</v>
      </c>
      <c r="G26" s="2">
        <v>0.00771604938271605</v>
      </c>
      <c r="H26" s="2">
        <v>0.00462962962962963</v>
      </c>
      <c r="I26" s="2">
        <v>0.0964506172839506</v>
      </c>
      <c r="J26" s="2">
        <v>0.0679012345679012</v>
      </c>
      <c r="K26" s="2">
        <v>0.0378086419753086</v>
      </c>
      <c r="L26" s="2">
        <v>0.00771604938271605</v>
      </c>
      <c r="M26" s="2">
        <v>0.00462962962962963</v>
      </c>
      <c r="N26" s="2">
        <v>0.0964506172839506</v>
      </c>
      <c r="O26" s="2">
        <v>0.0679012345679012</v>
      </c>
      <c r="P26" s="2">
        <v>0.0378086419753086</v>
      </c>
      <c r="Q26" s="2">
        <v>0.00771604938271605</v>
      </c>
      <c r="R26" s="2">
        <v>0.00462962962962963</v>
      </c>
      <c r="S26" s="2">
        <v>0.0689300411522634</v>
      </c>
      <c r="T26" s="2">
        <v>0.0949074074074074</v>
      </c>
      <c r="U26" s="2">
        <v>0.0102880658436214</v>
      </c>
      <c r="V26" s="2">
        <v>0.00771604938271605</v>
      </c>
      <c r="W26" s="2">
        <v>0.00385802469135802</v>
      </c>
      <c r="X26" s="2">
        <v>0.0689300411522634</v>
      </c>
      <c r="Y26" s="2">
        <v>0.0949074074074074</v>
      </c>
      <c r="Z26" s="2">
        <v>0.0102880658436214</v>
      </c>
      <c r="AA26" s="2">
        <v>0.00771604938271605</v>
      </c>
      <c r="AB26" s="2">
        <v>0.00385802469135802</v>
      </c>
      <c r="AC26" s="2">
        <v>0.0689300411522634</v>
      </c>
      <c r="AD26" s="2">
        <v>0.0949074074074074</v>
      </c>
      <c r="AE26" s="2">
        <v>0.0102880658436214</v>
      </c>
      <c r="AF26" s="2">
        <v>0.00771604938271605</v>
      </c>
      <c r="AG26" s="2">
        <v>0.00385802469135802</v>
      </c>
    </row>
    <row r="27" spans="2:33" ht="15" outlineLevel="1">
      <c r="B27" s="6"/>
      <c r="C27" s="6" t="s">
        <v>53</v>
      </c>
      <c r="D27" s="2">
        <v>0.099537037037037</v>
      </c>
      <c r="E27" s="2">
        <v>0.0717592592592592</v>
      </c>
      <c r="F27" s="2">
        <v>0.0424382716049383</v>
      </c>
      <c r="G27" s="2">
        <v>0.0115740740740741</v>
      </c>
      <c r="H27" s="2">
        <v>0.00771604938271605</v>
      </c>
      <c r="I27" s="2">
        <v>0.099537037037037</v>
      </c>
      <c r="J27" s="2">
        <v>0.0717592592592592</v>
      </c>
      <c r="K27" s="2">
        <v>0.0424382716049383</v>
      </c>
      <c r="L27" s="2">
        <v>0.0115740740740741</v>
      </c>
      <c r="M27" s="2">
        <v>0.00771604938271605</v>
      </c>
      <c r="N27" s="2">
        <v>0.099537037037037</v>
      </c>
      <c r="O27" s="2">
        <v>0.0717592592592592</v>
      </c>
      <c r="P27" s="2">
        <v>0.0424382716049383</v>
      </c>
      <c r="Q27" s="2">
        <v>0.0115740740740741</v>
      </c>
      <c r="R27" s="2">
        <v>0.00771604938271605</v>
      </c>
      <c r="S27" s="2">
        <v>0.099537037037037</v>
      </c>
      <c r="T27" s="2">
        <v>0.0704732510288066</v>
      </c>
      <c r="U27" s="2">
        <v>0.0424382716049383</v>
      </c>
      <c r="V27" s="2">
        <v>0.0102880658436214</v>
      </c>
      <c r="W27" s="2">
        <v>0.00771604938271605</v>
      </c>
      <c r="X27" s="2">
        <v>0.099537037037037</v>
      </c>
      <c r="Y27" s="2">
        <v>0.0704732510288066</v>
      </c>
      <c r="Z27" s="2">
        <v>0.0424382716049383</v>
      </c>
      <c r="AA27" s="2">
        <v>0.0102880658436214</v>
      </c>
      <c r="AB27" s="2">
        <v>0.00771604938271605</v>
      </c>
      <c r="AC27" s="2">
        <v>0.099537037037037</v>
      </c>
      <c r="AD27" s="2">
        <v>0.0704732510288066</v>
      </c>
      <c r="AE27" s="2">
        <v>0.0424382716049383</v>
      </c>
      <c r="AF27" s="2">
        <v>0.0102880658436214</v>
      </c>
      <c r="AG27" s="2">
        <v>0.00771604938271605</v>
      </c>
    </row>
    <row r="28" spans="2:33" ht="15" outlineLevel="1">
      <c r="B28" s="6"/>
      <c r="C28" s="6" t="s">
        <v>54</v>
      </c>
      <c r="D28" s="2">
        <v>0.000771604938271605</v>
      </c>
      <c r="E28" s="2">
        <v>0</v>
      </c>
      <c r="F28" s="2">
        <v>0</v>
      </c>
      <c r="G28" s="2">
        <v>0</v>
      </c>
      <c r="H28" s="2">
        <v>0</v>
      </c>
      <c r="I28" s="2">
        <v>0.000771604938271605</v>
      </c>
      <c r="J28" s="2">
        <v>0</v>
      </c>
      <c r="K28" s="2">
        <v>0</v>
      </c>
      <c r="L28" s="2">
        <v>0</v>
      </c>
      <c r="M28" s="2">
        <v>0</v>
      </c>
      <c r="N28" s="2">
        <v>0.000771604938271605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</row>
    <row r="29" spans="2:33" ht="15" outlineLevel="1">
      <c r="B29" s="6"/>
      <c r="C29" s="6" t="s">
        <v>55</v>
      </c>
      <c r="D29" s="2">
        <v>0.029320987654321</v>
      </c>
      <c r="E29" s="2">
        <v>0.000771604938271605</v>
      </c>
      <c r="F29" s="2">
        <v>0</v>
      </c>
      <c r="G29" s="2">
        <v>0</v>
      </c>
      <c r="H29" s="2">
        <v>0</v>
      </c>
      <c r="I29" s="2">
        <v>0.029320987654321</v>
      </c>
      <c r="J29" s="2">
        <v>0.000771604938271605</v>
      </c>
      <c r="K29" s="2">
        <v>0</v>
      </c>
      <c r="L29" s="2">
        <v>0</v>
      </c>
      <c r="M29" s="2">
        <v>0</v>
      </c>
      <c r="N29" s="2">
        <v>0.029320987654321</v>
      </c>
      <c r="O29" s="2">
        <v>0.000771604938271605</v>
      </c>
      <c r="P29" s="2">
        <v>0</v>
      </c>
      <c r="Q29" s="2">
        <v>0</v>
      </c>
      <c r="R29" s="2">
        <v>0</v>
      </c>
      <c r="S29" s="2">
        <v>0.00231481481481481</v>
      </c>
      <c r="T29" s="2">
        <v>0</v>
      </c>
      <c r="U29" s="2">
        <v>0</v>
      </c>
      <c r="V29" s="2">
        <v>0</v>
      </c>
      <c r="W29" s="2">
        <v>0</v>
      </c>
      <c r="X29" s="2">
        <v>0.00231481481481481</v>
      </c>
      <c r="Y29" s="2">
        <v>0</v>
      </c>
      <c r="Z29" s="2">
        <v>0</v>
      </c>
      <c r="AA29" s="2">
        <v>0</v>
      </c>
      <c r="AB29" s="2">
        <v>0</v>
      </c>
      <c r="AC29" s="2">
        <v>0.00231481481481481</v>
      </c>
      <c r="AD29" s="2">
        <v>0</v>
      </c>
      <c r="AE29" s="2">
        <v>0</v>
      </c>
      <c r="AF29" s="2">
        <v>0</v>
      </c>
      <c r="AG29" s="2">
        <v>0</v>
      </c>
    </row>
    <row r="30" spans="2:33" ht="15" outlineLevel="1">
      <c r="B30" s="6"/>
      <c r="C30" s="6" t="s">
        <v>56</v>
      </c>
      <c r="D30" s="2">
        <v>0.029320987654321</v>
      </c>
      <c r="E30" s="2">
        <v>0.000771604938271605</v>
      </c>
      <c r="F30" s="2">
        <v>0</v>
      </c>
      <c r="G30" s="2">
        <v>0</v>
      </c>
      <c r="H30" s="2">
        <v>0</v>
      </c>
      <c r="I30" s="2">
        <v>0.029320987654321</v>
      </c>
      <c r="J30" s="2">
        <v>0.000771604938271605</v>
      </c>
      <c r="K30" s="2">
        <v>0</v>
      </c>
      <c r="L30" s="2">
        <v>0</v>
      </c>
      <c r="M30" s="2">
        <v>0</v>
      </c>
      <c r="N30" s="2">
        <v>0.029320987654321</v>
      </c>
      <c r="O30" s="2">
        <v>0.000771604938271605</v>
      </c>
      <c r="P30" s="2">
        <v>0</v>
      </c>
      <c r="Q30" s="2">
        <v>0</v>
      </c>
      <c r="R30" s="2">
        <v>0</v>
      </c>
      <c r="S30" s="2">
        <v>0.029320987654321</v>
      </c>
      <c r="T30" s="2">
        <v>0.000771604938271605</v>
      </c>
      <c r="U30" s="2">
        <v>0</v>
      </c>
      <c r="V30" s="2">
        <v>0</v>
      </c>
      <c r="W30" s="2">
        <v>0</v>
      </c>
      <c r="X30" s="2">
        <v>0.029320987654321</v>
      </c>
      <c r="Y30" s="2">
        <v>0.000771604938271605</v>
      </c>
      <c r="Z30" s="2">
        <v>0</v>
      </c>
      <c r="AA30" s="2">
        <v>0</v>
      </c>
      <c r="AB30" s="2">
        <v>0</v>
      </c>
      <c r="AC30" s="2">
        <v>0.029320987654321</v>
      </c>
      <c r="AD30" s="2">
        <v>0.000771604938271605</v>
      </c>
      <c r="AE30" s="2">
        <v>0</v>
      </c>
      <c r="AF30" s="2">
        <v>0</v>
      </c>
      <c r="AG30" s="2">
        <v>0</v>
      </c>
    </row>
    <row r="31" spans="2:33" ht="15" outlineLevel="1">
      <c r="B31" s="6"/>
      <c r="C31" s="6" t="s">
        <v>57</v>
      </c>
      <c r="D31" s="2">
        <v>0.0856481481481482</v>
      </c>
      <c r="E31" s="2">
        <v>0.029320987654321</v>
      </c>
      <c r="F31" s="2">
        <v>0.000771604938271605</v>
      </c>
      <c r="G31" s="2">
        <v>0</v>
      </c>
      <c r="H31" s="2">
        <v>0</v>
      </c>
      <c r="I31" s="2">
        <v>0.0856481481481482</v>
      </c>
      <c r="J31" s="2">
        <v>0.029320987654321</v>
      </c>
      <c r="K31" s="2">
        <v>0.000771604938271605</v>
      </c>
      <c r="L31" s="2">
        <v>0</v>
      </c>
      <c r="M31" s="2">
        <v>0</v>
      </c>
      <c r="N31" s="2">
        <v>0.0856481481481482</v>
      </c>
      <c r="O31" s="2">
        <v>0.029320987654321</v>
      </c>
      <c r="P31" s="2">
        <v>0.000771604938271605</v>
      </c>
      <c r="Q31" s="2">
        <v>0</v>
      </c>
      <c r="R31" s="2">
        <v>0</v>
      </c>
      <c r="S31" s="2">
        <v>0.0848765432098765</v>
      </c>
      <c r="T31" s="2">
        <v>0.00231481481481481</v>
      </c>
      <c r="U31" s="2">
        <v>0</v>
      </c>
      <c r="V31" s="2">
        <v>0</v>
      </c>
      <c r="W31" s="2">
        <v>0</v>
      </c>
      <c r="X31" s="2">
        <v>0.0848765432098765</v>
      </c>
      <c r="Y31" s="2">
        <v>0.00231481481481481</v>
      </c>
      <c r="Z31" s="2">
        <v>0</v>
      </c>
      <c r="AA31" s="2">
        <v>0</v>
      </c>
      <c r="AB31" s="2">
        <v>0</v>
      </c>
      <c r="AC31" s="2">
        <v>0.0848765432098765</v>
      </c>
      <c r="AD31" s="2">
        <v>0.00231481481481481</v>
      </c>
      <c r="AE31" s="2">
        <v>0</v>
      </c>
      <c r="AF31" s="2">
        <v>0</v>
      </c>
      <c r="AG31" s="2">
        <v>0</v>
      </c>
    </row>
    <row r="32" spans="2:33" ht="15.75" outlineLevel="1" thickBot="1">
      <c r="B32" s="8"/>
      <c r="C32" s="8" t="s">
        <v>58</v>
      </c>
      <c r="D32" s="3">
        <v>0.0856481481481482</v>
      </c>
      <c r="E32" s="3">
        <v>0.029320987654321</v>
      </c>
      <c r="F32" s="3">
        <v>0.000771604938271605</v>
      </c>
      <c r="G32" s="3">
        <v>0</v>
      </c>
      <c r="H32" s="3">
        <v>0</v>
      </c>
      <c r="I32" s="3">
        <v>0.0856481481481482</v>
      </c>
      <c r="J32" s="3">
        <v>0.029320987654321</v>
      </c>
      <c r="K32" s="3">
        <v>0.000771604938271605</v>
      </c>
      <c r="L32" s="3">
        <v>0</v>
      </c>
      <c r="M32" s="3">
        <v>0</v>
      </c>
      <c r="N32" s="3">
        <v>0.0856481481481482</v>
      </c>
      <c r="O32" s="3">
        <v>0.029320987654321</v>
      </c>
      <c r="P32" s="3">
        <v>0.000771604938271605</v>
      </c>
      <c r="Q32" s="3">
        <v>0</v>
      </c>
      <c r="R32" s="3">
        <v>0</v>
      </c>
      <c r="S32" s="3">
        <v>0.0856481481481482</v>
      </c>
      <c r="T32" s="3">
        <v>0.029320987654321</v>
      </c>
      <c r="U32" s="3">
        <v>0.000771604938271605</v>
      </c>
      <c r="V32" s="3">
        <v>0</v>
      </c>
      <c r="W32" s="3">
        <v>0</v>
      </c>
      <c r="X32" s="3">
        <v>0.0856481481481482</v>
      </c>
      <c r="Y32" s="3">
        <v>0.029320987654321</v>
      </c>
      <c r="Z32" s="3">
        <v>0.000771604938271605</v>
      </c>
      <c r="AA32" s="3">
        <v>0</v>
      </c>
      <c r="AB32" s="3">
        <v>0</v>
      </c>
      <c r="AC32" s="3">
        <v>0.0856481481481482</v>
      </c>
      <c r="AD32" s="3">
        <v>0.029320987654321</v>
      </c>
      <c r="AE32" s="3">
        <v>0.000771604938271605</v>
      </c>
      <c r="AF32" s="3">
        <v>0</v>
      </c>
      <c r="AG32" s="3">
        <v>0</v>
      </c>
    </row>
    <row r="34" ht="15.75" thickBot="1"/>
    <row r="35" spans="2:18" ht="17.25">
      <c r="B35" s="4" t="s">
        <v>32</v>
      </c>
      <c r="C35" s="4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2:18" ht="15">
      <c r="B36" s="7" t="s">
        <v>42</v>
      </c>
      <c r="C36" s="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2:18" s="24" customFormat="1" ht="15" outlineLevel="1">
      <c r="B37" s="23"/>
      <c r="C37" s="23" t="s">
        <v>24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</row>
    <row r="38" spans="2:18" s="24" customFormat="1" ht="15" outlineLevel="1">
      <c r="B38" s="23"/>
      <c r="C38" s="23" t="s">
        <v>6</v>
      </c>
      <c r="D38" s="22">
        <v>-1</v>
      </c>
      <c r="E38" s="22">
        <v>-1</v>
      </c>
      <c r="F38" s="22">
        <v>-1</v>
      </c>
      <c r="G38" s="22">
        <v>0</v>
      </c>
      <c r="H38" s="22">
        <v>0</v>
      </c>
      <c r="I38" s="22">
        <v>0</v>
      </c>
      <c r="J38" s="22">
        <v>1</v>
      </c>
      <c r="K38" s="22">
        <v>1</v>
      </c>
      <c r="L38" s="22">
        <v>1</v>
      </c>
      <c r="M38" s="22">
        <v>2</v>
      </c>
      <c r="N38" s="22">
        <v>2</v>
      </c>
      <c r="O38" s="22">
        <v>2</v>
      </c>
      <c r="P38" s="22">
        <v>3</v>
      </c>
      <c r="Q38" s="22">
        <v>3</v>
      </c>
      <c r="R38" s="22">
        <v>3</v>
      </c>
    </row>
    <row r="39" spans="2:18" s="24" customFormat="1" ht="15" outlineLevel="1">
      <c r="B39" s="23"/>
      <c r="C39" s="23" t="s">
        <v>5</v>
      </c>
      <c r="D39" s="22">
        <v>6</v>
      </c>
      <c r="E39" s="22">
        <v>7</v>
      </c>
      <c r="F39" s="22">
        <v>8</v>
      </c>
      <c r="G39" s="22">
        <v>6</v>
      </c>
      <c r="H39" s="22">
        <v>7</v>
      </c>
      <c r="I39" s="22">
        <v>8</v>
      </c>
      <c r="J39" s="22">
        <v>6</v>
      </c>
      <c r="K39" s="22">
        <v>7</v>
      </c>
      <c r="L39" s="22">
        <v>8</v>
      </c>
      <c r="M39" s="22">
        <v>6</v>
      </c>
      <c r="N39" s="22">
        <v>7</v>
      </c>
      <c r="O39" s="22">
        <v>8</v>
      </c>
      <c r="P39" s="22">
        <v>6</v>
      </c>
      <c r="Q39" s="22">
        <v>7</v>
      </c>
      <c r="R39" s="22">
        <v>8</v>
      </c>
    </row>
    <row r="40" spans="2:18" ht="15">
      <c r="B40" s="7" t="s">
        <v>43</v>
      </c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2:18" ht="15" outlineLevel="1">
      <c r="B41" s="6"/>
      <c r="C41" s="6" t="s">
        <v>44</v>
      </c>
      <c r="D41" s="16">
        <v>0.416666666666667</v>
      </c>
      <c r="E41" s="16"/>
      <c r="F41" s="16"/>
      <c r="G41" s="16">
        <v>0.277777777777778</v>
      </c>
      <c r="H41" s="16"/>
      <c r="I41" s="16"/>
      <c r="J41" s="16">
        <v>0.166666666666667</v>
      </c>
      <c r="K41" s="16"/>
      <c r="L41" s="16"/>
      <c r="M41" s="16">
        <v>0.0833333333333333</v>
      </c>
      <c r="N41" s="16"/>
      <c r="O41" s="16"/>
      <c r="P41" s="16">
        <v>0.0277777777777778</v>
      </c>
      <c r="Q41" s="16"/>
      <c r="R41" s="16"/>
    </row>
    <row r="42" spans="2:18" ht="15" outlineLevel="1">
      <c r="B42" s="6"/>
      <c r="C42" s="6" t="s">
        <v>45</v>
      </c>
      <c r="D42" s="16">
        <v>0.583333333333333</v>
      </c>
      <c r="E42" s="16"/>
      <c r="F42" s="16"/>
      <c r="G42" s="16">
        <v>0.416666666666667</v>
      </c>
      <c r="H42" s="16"/>
      <c r="I42" s="16"/>
      <c r="J42" s="16">
        <v>0.277777777777778</v>
      </c>
      <c r="K42" s="16"/>
      <c r="L42" s="16"/>
      <c r="M42" s="16">
        <v>0.166666666666667</v>
      </c>
      <c r="N42" s="16"/>
      <c r="O42" s="16"/>
      <c r="P42" s="16">
        <v>0.0833333333333333</v>
      </c>
      <c r="Q42" s="16"/>
      <c r="R42" s="16"/>
    </row>
    <row r="43" spans="2:18" ht="15" outlineLevel="1">
      <c r="B43" s="6"/>
      <c r="C43" s="6" t="s">
        <v>46</v>
      </c>
      <c r="D43" s="16">
        <v>0.722222222222222</v>
      </c>
      <c r="E43" s="16"/>
      <c r="F43" s="16"/>
      <c r="G43" s="16">
        <v>0.583333333333333</v>
      </c>
      <c r="H43" s="16"/>
      <c r="I43" s="16"/>
      <c r="J43" s="16">
        <v>0.416666666666667</v>
      </c>
      <c r="K43" s="16"/>
      <c r="L43" s="16"/>
      <c r="M43" s="16">
        <v>0.277777777777778</v>
      </c>
      <c r="N43" s="16"/>
      <c r="O43" s="16"/>
      <c r="P43" s="16">
        <v>0.166666666666667</v>
      </c>
      <c r="Q43" s="16"/>
      <c r="R43" s="16"/>
    </row>
    <row r="44" spans="2:18" ht="15" outlineLevel="1">
      <c r="B44" s="6"/>
      <c r="C44" s="6" t="s">
        <v>47</v>
      </c>
      <c r="D44" s="16">
        <v>0.833333333333333</v>
      </c>
      <c r="E44" s="16"/>
      <c r="F44" s="16"/>
      <c r="G44" s="16">
        <v>0.722222222222222</v>
      </c>
      <c r="H44" s="16"/>
      <c r="I44" s="16"/>
      <c r="J44" s="16">
        <v>0.583333333333333</v>
      </c>
      <c r="K44" s="16"/>
      <c r="L44" s="16"/>
      <c r="M44" s="16">
        <v>0.416666666666667</v>
      </c>
      <c r="N44" s="16"/>
      <c r="O44" s="16"/>
      <c r="P44" s="16">
        <v>0.277777777777778</v>
      </c>
      <c r="Q44" s="16"/>
      <c r="R44" s="16"/>
    </row>
    <row r="45" spans="2:18" ht="15" outlineLevel="1">
      <c r="B45" s="6"/>
      <c r="C45" s="6" t="s">
        <v>48</v>
      </c>
      <c r="D45" s="16">
        <v>0.916666666666667</v>
      </c>
      <c r="E45" s="16"/>
      <c r="F45" s="16"/>
      <c r="G45" s="16">
        <v>0.833333333333333</v>
      </c>
      <c r="H45" s="16"/>
      <c r="I45" s="16"/>
      <c r="J45" s="16">
        <v>0.722222222222222</v>
      </c>
      <c r="K45" s="16"/>
      <c r="L45" s="16"/>
      <c r="M45" s="16">
        <v>0.583333333333333</v>
      </c>
      <c r="N45" s="16"/>
      <c r="O45" s="16"/>
      <c r="P45" s="16">
        <v>0.416666666666667</v>
      </c>
      <c r="Q45" s="16"/>
      <c r="R45" s="16"/>
    </row>
    <row r="46" spans="2:18" ht="15" outlineLevel="1">
      <c r="B46" s="6"/>
      <c r="C46" s="6" t="s">
        <v>37</v>
      </c>
      <c r="D46" s="17">
        <v>0.111882716049383</v>
      </c>
      <c r="E46" s="17">
        <v>0.095679012345679</v>
      </c>
      <c r="F46" s="17">
        <v>0.0771604938271605</v>
      </c>
      <c r="G46" s="17">
        <v>0.0856481481481482</v>
      </c>
      <c r="H46" s="17">
        <v>0.0717592592592593</v>
      </c>
      <c r="I46" s="17">
        <v>0.0563271604938272</v>
      </c>
      <c r="J46" s="17">
        <v>0.0594135802469136</v>
      </c>
      <c r="K46" s="17">
        <v>0.0478395061728395</v>
      </c>
      <c r="L46" s="17">
        <v>0.0354938271604938</v>
      </c>
      <c r="M46" s="17">
        <v>0.0362654320987654</v>
      </c>
      <c r="N46" s="17">
        <v>0.0277777777777778</v>
      </c>
      <c r="O46" s="17">
        <v>0.0192901234567901</v>
      </c>
      <c r="P46" s="17">
        <v>0.0162037037037037</v>
      </c>
      <c r="Q46" s="17">
        <v>0.0115740740740741</v>
      </c>
      <c r="R46" s="17">
        <v>0.00771604938271605</v>
      </c>
    </row>
    <row r="47" spans="2:18" ht="15" outlineLevel="1">
      <c r="B47" s="6"/>
      <c r="C47" s="6" t="s">
        <v>38</v>
      </c>
      <c r="D47" s="17">
        <v>0.138117283950617</v>
      </c>
      <c r="E47" s="17">
        <v>0.119598765432099</v>
      </c>
      <c r="F47" s="17">
        <v>0.0979938271604938</v>
      </c>
      <c r="G47" s="17">
        <v>0.111882716049383</v>
      </c>
      <c r="H47" s="17">
        <v>0.095679012345679</v>
      </c>
      <c r="I47" s="17">
        <v>0.0771604938271605</v>
      </c>
      <c r="J47" s="17">
        <v>0.0856481481481482</v>
      </c>
      <c r="K47" s="17">
        <v>0.0717592592592593</v>
      </c>
      <c r="L47" s="17">
        <v>0.0563271604938272</v>
      </c>
      <c r="M47" s="17">
        <v>0.0594135802469136</v>
      </c>
      <c r="N47" s="17">
        <v>0.0478395061728395</v>
      </c>
      <c r="O47" s="17">
        <v>0.0354938271604938</v>
      </c>
      <c r="P47" s="17">
        <v>0.0362654320987654</v>
      </c>
      <c r="Q47" s="17">
        <v>0.0277777777777778</v>
      </c>
      <c r="R47" s="17">
        <v>0.0192901234567901</v>
      </c>
    </row>
    <row r="48" spans="2:18" ht="15" outlineLevel="1">
      <c r="B48" s="6"/>
      <c r="C48" s="6" t="s">
        <v>39</v>
      </c>
      <c r="D48" s="17">
        <v>0.138888888888889</v>
      </c>
      <c r="E48" s="17">
        <v>0.12962962962963</v>
      </c>
      <c r="F48" s="17">
        <v>0.114969135802469</v>
      </c>
      <c r="G48" s="17">
        <v>0.142746913580247</v>
      </c>
      <c r="H48" s="17">
        <v>0.125771604938272</v>
      </c>
      <c r="I48" s="17">
        <v>0.10570987654321</v>
      </c>
      <c r="J48" s="17">
        <v>0.114197530864198</v>
      </c>
      <c r="K48" s="17">
        <v>0.0987654320987654</v>
      </c>
      <c r="L48" s="17">
        <v>0.0810185185185185</v>
      </c>
      <c r="M48" s="17">
        <v>0.0856481481481482</v>
      </c>
      <c r="N48" s="17">
        <v>0.0717592592592593</v>
      </c>
      <c r="O48" s="17">
        <v>0.0563271604938272</v>
      </c>
      <c r="P48" s="17">
        <v>0.0594135802469136</v>
      </c>
      <c r="Q48" s="17">
        <v>0.0478395061728395</v>
      </c>
      <c r="R48" s="17">
        <v>0.0354938271604938</v>
      </c>
    </row>
    <row r="49" spans="2:18" ht="15" outlineLevel="1">
      <c r="B49" s="6"/>
      <c r="C49" s="6" t="s">
        <v>40</v>
      </c>
      <c r="D49" s="17">
        <v>0.127314814814815</v>
      </c>
      <c r="E49" s="17">
        <v>0.124228395061728</v>
      </c>
      <c r="F49" s="17">
        <v>0.116512345679012</v>
      </c>
      <c r="G49" s="17">
        <v>0.138888888888889</v>
      </c>
      <c r="H49" s="17">
        <v>0.12962962962963</v>
      </c>
      <c r="I49" s="17">
        <v>0.114969135802469</v>
      </c>
      <c r="J49" s="17">
        <v>0.142746913580247</v>
      </c>
      <c r="K49" s="17">
        <v>0.125771604938272</v>
      </c>
      <c r="L49" s="17">
        <v>0.10570987654321</v>
      </c>
      <c r="M49" s="17">
        <v>0.114197530864198</v>
      </c>
      <c r="N49" s="17">
        <v>0.0987654320987654</v>
      </c>
      <c r="O49" s="17">
        <v>0.0810185185185185</v>
      </c>
      <c r="P49" s="17">
        <v>0.0856481481481482</v>
      </c>
      <c r="Q49" s="17">
        <v>0.0717592592592593</v>
      </c>
      <c r="R49" s="17">
        <v>0.0563271604938272</v>
      </c>
    </row>
    <row r="50" spans="2:18" ht="15" outlineLevel="1">
      <c r="B50" s="6"/>
      <c r="C50" s="6" t="s">
        <v>41</v>
      </c>
      <c r="D50" s="17">
        <v>0.118827160493827</v>
      </c>
      <c r="E50" s="17">
        <v>0.123456790123457</v>
      </c>
      <c r="F50" s="17">
        <v>0.124228395061728</v>
      </c>
      <c r="G50" s="17">
        <v>0.134259259259259</v>
      </c>
      <c r="H50" s="17">
        <v>0.133487654320988</v>
      </c>
      <c r="I50" s="17">
        <v>0.128086419753086</v>
      </c>
      <c r="J50" s="17">
        <v>0.143518518518519</v>
      </c>
      <c r="K50" s="17">
        <v>0.135802469135802</v>
      </c>
      <c r="L50" s="17">
        <v>0.122685185185185</v>
      </c>
      <c r="M50" s="17">
        <v>0.145061728395062</v>
      </c>
      <c r="N50" s="17">
        <v>0.128858024691358</v>
      </c>
      <c r="O50" s="17">
        <v>0.109567901234568</v>
      </c>
      <c r="P50" s="17">
        <v>0.114197530864198</v>
      </c>
      <c r="Q50" s="17">
        <v>0.0987654320987654</v>
      </c>
      <c r="R50" s="17">
        <v>0.0810185185185185</v>
      </c>
    </row>
    <row r="51" spans="2:18" ht="15" outlineLevel="1">
      <c r="B51" s="6"/>
      <c r="C51" s="6" t="s">
        <v>25</v>
      </c>
      <c r="D51" s="17">
        <v>0.158179012345679</v>
      </c>
      <c r="E51" s="17">
        <v>0.12037037037037</v>
      </c>
      <c r="F51" s="17">
        <v>0.0817901234567901</v>
      </c>
      <c r="G51" s="17">
        <v>0.104166666666667</v>
      </c>
      <c r="H51" s="17">
        <v>0.0787037037037037</v>
      </c>
      <c r="I51" s="17">
        <v>0.0532407407407407</v>
      </c>
      <c r="J51" s="17">
        <v>0.0501543209876543</v>
      </c>
      <c r="K51" s="17">
        <v>0.037037037037037</v>
      </c>
      <c r="L51" s="17">
        <v>0.0246913580246914</v>
      </c>
      <c r="M51" s="17">
        <v>0.0154320987654321</v>
      </c>
      <c r="N51" s="17">
        <v>0.0108024691358025</v>
      </c>
      <c r="O51" s="17">
        <v>0.00694444444444444</v>
      </c>
      <c r="P51" s="17">
        <v>0</v>
      </c>
      <c r="Q51" s="17">
        <v>0</v>
      </c>
      <c r="R51" s="17">
        <v>0</v>
      </c>
    </row>
    <row r="52" spans="2:18" ht="15" outlineLevel="1">
      <c r="B52" s="6"/>
      <c r="C52" s="6" t="s">
        <v>26</v>
      </c>
      <c r="D52" s="17">
        <v>0.212191358024691</v>
      </c>
      <c r="E52" s="17">
        <v>0.162037037037037</v>
      </c>
      <c r="F52" s="17">
        <v>0.11033950617284</v>
      </c>
      <c r="G52" s="17">
        <v>0.158179012345679</v>
      </c>
      <c r="H52" s="17">
        <v>0.12037037037037</v>
      </c>
      <c r="I52" s="17">
        <v>0.0817901234567901</v>
      </c>
      <c r="J52" s="17">
        <v>0.104166666666667</v>
      </c>
      <c r="K52" s="17">
        <v>0.0787037037037037</v>
      </c>
      <c r="L52" s="17">
        <v>0.0532407407407407</v>
      </c>
      <c r="M52" s="17">
        <v>0.0501543209876543</v>
      </c>
      <c r="N52" s="17">
        <v>0.037037037037037</v>
      </c>
      <c r="O52" s="17">
        <v>0.0246913580246914</v>
      </c>
      <c r="P52" s="17">
        <v>0.0154320987654321</v>
      </c>
      <c r="Q52" s="17">
        <v>0.0108024691358025</v>
      </c>
      <c r="R52" s="17">
        <v>0.00694444444444444</v>
      </c>
    </row>
    <row r="53" spans="2:18" ht="15" outlineLevel="1">
      <c r="B53" s="6"/>
      <c r="C53" s="6" t="s">
        <v>27</v>
      </c>
      <c r="D53" s="17">
        <v>0.333333333333333</v>
      </c>
      <c r="E53" s="17">
        <v>0.261574074074074</v>
      </c>
      <c r="F53" s="17">
        <v>0.185185185185185</v>
      </c>
      <c r="G53" s="17">
        <v>0.256944444444444</v>
      </c>
      <c r="H53" s="17">
        <v>0.200617283950617</v>
      </c>
      <c r="I53" s="17">
        <v>0.141203703703704</v>
      </c>
      <c r="J53" s="17">
        <v>0.180555555555556</v>
      </c>
      <c r="K53" s="17">
        <v>0.139660493827161</v>
      </c>
      <c r="L53" s="17">
        <v>0.0972222222222222</v>
      </c>
      <c r="M53" s="17">
        <v>0.104166666666667</v>
      </c>
      <c r="N53" s="17">
        <v>0.0787037037037037</v>
      </c>
      <c r="O53" s="17">
        <v>0.0532407407407407</v>
      </c>
      <c r="P53" s="17">
        <v>0.0501543209876543</v>
      </c>
      <c r="Q53" s="17">
        <v>0.037037037037037</v>
      </c>
      <c r="R53" s="17">
        <v>0.0246913580246914</v>
      </c>
    </row>
    <row r="54" spans="2:18" ht="15" outlineLevel="1">
      <c r="B54" s="6"/>
      <c r="C54" s="6" t="s">
        <v>28</v>
      </c>
      <c r="D54" s="17">
        <v>0.378858024691358</v>
      </c>
      <c r="E54" s="17">
        <v>0.300925925925926</v>
      </c>
      <c r="F54" s="17">
        <v>0.215277777777778</v>
      </c>
      <c r="G54" s="17">
        <v>0.333333333333333</v>
      </c>
      <c r="H54" s="17">
        <v>0.261574074074074</v>
      </c>
      <c r="I54" s="17">
        <v>0.185185185185185</v>
      </c>
      <c r="J54" s="17">
        <v>0.256944444444444</v>
      </c>
      <c r="K54" s="17">
        <v>0.200617283950617</v>
      </c>
      <c r="L54" s="17">
        <v>0.141203703703704</v>
      </c>
      <c r="M54" s="17">
        <v>0.180555555555556</v>
      </c>
      <c r="N54" s="17">
        <v>0.139660493827161</v>
      </c>
      <c r="O54" s="17">
        <v>0.0972222222222222</v>
      </c>
      <c r="P54" s="17">
        <v>0.104166666666667</v>
      </c>
      <c r="Q54" s="17">
        <v>0.0787037037037037</v>
      </c>
      <c r="R54" s="17">
        <v>0.0532407407407407</v>
      </c>
    </row>
    <row r="55" spans="2:18" ht="15" outlineLevel="1">
      <c r="B55" s="6"/>
      <c r="C55" s="6" t="s">
        <v>29</v>
      </c>
      <c r="D55" s="17">
        <v>0.475308641975309</v>
      </c>
      <c r="E55" s="17">
        <v>0.386574074074074</v>
      </c>
      <c r="F55" s="17">
        <v>0.285493827160494</v>
      </c>
      <c r="G55" s="17">
        <v>0.445987654320988</v>
      </c>
      <c r="H55" s="17">
        <v>0.358796296296296</v>
      </c>
      <c r="I55" s="17">
        <v>0.261574074074074</v>
      </c>
      <c r="J55" s="17">
        <v>0.378086419753086</v>
      </c>
      <c r="K55" s="17">
        <v>0.300154320987654</v>
      </c>
      <c r="L55" s="17">
        <v>0.216049382716049</v>
      </c>
      <c r="M55" s="17">
        <v>0.279320987654321</v>
      </c>
      <c r="N55" s="17">
        <v>0.219907407407407</v>
      </c>
      <c r="O55" s="17">
        <v>0.156635802469136</v>
      </c>
      <c r="P55" s="17">
        <v>0.180555555555556</v>
      </c>
      <c r="Q55" s="17">
        <v>0.139660493827161</v>
      </c>
      <c r="R55" s="17">
        <v>0.0972222222222222</v>
      </c>
    </row>
    <row r="56" spans="2:18" ht="15" outlineLevel="1">
      <c r="B56" s="6"/>
      <c r="C56" s="6" t="s">
        <v>49</v>
      </c>
      <c r="D56" s="18">
        <v>0.0339506172839506</v>
      </c>
      <c r="E56" s="19"/>
      <c r="F56" s="20"/>
      <c r="G56" s="16">
        <v>0.00462962962962963</v>
      </c>
      <c r="H56" s="16"/>
      <c r="I56" s="16"/>
      <c r="J56" s="16">
        <v>0.00231481481481481</v>
      </c>
      <c r="K56" s="16"/>
      <c r="L56" s="16"/>
      <c r="M56" s="16">
        <v>0.000771604938271605</v>
      </c>
      <c r="N56" s="16"/>
      <c r="O56" s="16"/>
      <c r="P56" s="16">
        <v>0</v>
      </c>
      <c r="Q56" s="16"/>
      <c r="R56" s="16"/>
    </row>
    <row r="57" spans="2:18" ht="15" outlineLevel="1">
      <c r="B57" s="6"/>
      <c r="C57" s="6" t="s">
        <v>50</v>
      </c>
      <c r="D57" s="18">
        <v>0.0632716049382716</v>
      </c>
      <c r="E57" s="19"/>
      <c r="F57" s="20"/>
      <c r="G57" s="16">
        <v>0.0339506172839506</v>
      </c>
      <c r="H57" s="16"/>
      <c r="I57" s="16"/>
      <c r="J57" s="16">
        <v>0.00462962962962963</v>
      </c>
      <c r="K57" s="16"/>
      <c r="L57" s="16"/>
      <c r="M57" s="16">
        <v>0.00231481481481481</v>
      </c>
      <c r="N57" s="16"/>
      <c r="O57" s="16"/>
      <c r="P57" s="16">
        <v>0.000771604938271605</v>
      </c>
      <c r="Q57" s="16"/>
      <c r="R57" s="16"/>
    </row>
    <row r="58" spans="2:18" ht="15" outlineLevel="1">
      <c r="B58" s="6"/>
      <c r="C58" s="6" t="s">
        <v>51</v>
      </c>
      <c r="D58" s="18">
        <v>0.0679012345679012</v>
      </c>
      <c r="E58" s="19"/>
      <c r="F58" s="20"/>
      <c r="G58" s="16">
        <v>0.0378086419753086</v>
      </c>
      <c r="H58" s="16"/>
      <c r="I58" s="16"/>
      <c r="J58" s="16">
        <v>0.00771604938271605</v>
      </c>
      <c r="K58" s="16"/>
      <c r="L58" s="16"/>
      <c r="M58" s="16">
        <v>0.00462962962962963</v>
      </c>
      <c r="N58" s="16"/>
      <c r="O58" s="16"/>
      <c r="P58" s="16">
        <v>0.00231481481481481</v>
      </c>
      <c r="Q58" s="16"/>
      <c r="R58" s="16"/>
    </row>
    <row r="59" spans="2:18" ht="15" outlineLevel="1">
      <c r="B59" s="6"/>
      <c r="C59" s="6" t="s">
        <v>52</v>
      </c>
      <c r="D59" s="18">
        <v>0.0964506172839506</v>
      </c>
      <c r="E59" s="19"/>
      <c r="F59" s="20"/>
      <c r="G59" s="16">
        <v>0.0679012345679012</v>
      </c>
      <c r="H59" s="16"/>
      <c r="I59" s="16"/>
      <c r="J59" s="16">
        <v>0.0378086419753086</v>
      </c>
      <c r="K59" s="16"/>
      <c r="L59" s="16"/>
      <c r="M59" s="16">
        <v>0.00771604938271605</v>
      </c>
      <c r="N59" s="16"/>
      <c r="O59" s="16"/>
      <c r="P59" s="16">
        <v>0.00462962962962963</v>
      </c>
      <c r="Q59" s="16"/>
      <c r="R59" s="16"/>
    </row>
    <row r="60" spans="2:18" ht="15" outlineLevel="1">
      <c r="B60" s="6"/>
      <c r="C60" s="6" t="s">
        <v>53</v>
      </c>
      <c r="D60" s="18">
        <v>0.099537037037037</v>
      </c>
      <c r="E60" s="19"/>
      <c r="F60" s="20"/>
      <c r="G60" s="16">
        <v>0.0717592592592592</v>
      </c>
      <c r="H60" s="16"/>
      <c r="I60" s="16"/>
      <c r="J60" s="16">
        <v>0.0424382716049383</v>
      </c>
      <c r="K60" s="16"/>
      <c r="L60" s="16"/>
      <c r="M60" s="16">
        <v>0.0115740740740741</v>
      </c>
      <c r="N60" s="16"/>
      <c r="O60" s="16"/>
      <c r="P60" s="16">
        <v>0.00771604938271605</v>
      </c>
      <c r="Q60" s="16"/>
      <c r="R60" s="16"/>
    </row>
    <row r="61" spans="2:18" ht="15" outlineLevel="1">
      <c r="B61" s="6"/>
      <c r="C61" s="6" t="s">
        <v>54</v>
      </c>
      <c r="D61" s="18">
        <v>0.000771604938271605</v>
      </c>
      <c r="E61" s="19"/>
      <c r="F61" s="20"/>
      <c r="G61" s="16">
        <v>0</v>
      </c>
      <c r="H61" s="16"/>
      <c r="I61" s="16"/>
      <c r="J61" s="16">
        <v>0</v>
      </c>
      <c r="K61" s="16"/>
      <c r="L61" s="16"/>
      <c r="M61" s="16">
        <v>0</v>
      </c>
      <c r="N61" s="16"/>
      <c r="O61" s="16"/>
      <c r="P61" s="16">
        <v>0</v>
      </c>
      <c r="Q61" s="16"/>
      <c r="R61" s="16"/>
    </row>
    <row r="62" spans="2:18" ht="15" outlineLevel="1">
      <c r="B62" s="6"/>
      <c r="C62" s="6" t="s">
        <v>55</v>
      </c>
      <c r="D62" s="18">
        <v>0.029320987654321</v>
      </c>
      <c r="E62" s="19"/>
      <c r="F62" s="20"/>
      <c r="G62" s="16">
        <v>0.000771604938271605</v>
      </c>
      <c r="H62" s="16"/>
      <c r="I62" s="16"/>
      <c r="J62" s="16">
        <v>0</v>
      </c>
      <c r="K62" s="16"/>
      <c r="L62" s="16"/>
      <c r="M62" s="16">
        <v>0</v>
      </c>
      <c r="N62" s="16"/>
      <c r="O62" s="16"/>
      <c r="P62" s="16">
        <v>0</v>
      </c>
      <c r="Q62" s="16"/>
      <c r="R62" s="16"/>
    </row>
    <row r="63" spans="2:18" ht="15" outlineLevel="1">
      <c r="B63" s="6"/>
      <c r="C63" s="6" t="s">
        <v>56</v>
      </c>
      <c r="D63" s="18">
        <v>0.029320987654321</v>
      </c>
      <c r="E63" s="19"/>
      <c r="F63" s="20"/>
      <c r="G63" s="16">
        <v>0.000771604938271605</v>
      </c>
      <c r="H63" s="16"/>
      <c r="I63" s="16"/>
      <c r="J63" s="16">
        <v>0</v>
      </c>
      <c r="K63" s="16"/>
      <c r="L63" s="16"/>
      <c r="M63" s="16">
        <v>0</v>
      </c>
      <c r="N63" s="16"/>
      <c r="O63" s="16"/>
      <c r="P63" s="16">
        <v>0</v>
      </c>
      <c r="Q63" s="16"/>
      <c r="R63" s="16"/>
    </row>
    <row r="64" spans="2:18" ht="15" outlineLevel="1">
      <c r="B64" s="6"/>
      <c r="C64" s="6" t="s">
        <v>57</v>
      </c>
      <c r="D64" s="18">
        <v>0.0856481481481482</v>
      </c>
      <c r="E64" s="19"/>
      <c r="F64" s="20"/>
      <c r="G64" s="16">
        <v>0.029320987654321</v>
      </c>
      <c r="H64" s="16"/>
      <c r="I64" s="16"/>
      <c r="J64" s="16">
        <v>0.000771604938271605</v>
      </c>
      <c r="K64" s="16"/>
      <c r="L64" s="16"/>
      <c r="M64" s="16">
        <v>0</v>
      </c>
      <c r="N64" s="16"/>
      <c r="O64" s="16"/>
      <c r="P64" s="16">
        <v>0</v>
      </c>
      <c r="Q64" s="16"/>
      <c r="R64" s="16"/>
    </row>
    <row r="65" spans="2:18" ht="15.75" outlineLevel="1" thickBot="1">
      <c r="B65" s="8"/>
      <c r="C65" s="8" t="s">
        <v>58</v>
      </c>
      <c r="D65" s="25">
        <v>0.0856481481481482</v>
      </c>
      <c r="E65" s="25"/>
      <c r="F65" s="25"/>
      <c r="G65" s="25">
        <v>0.029320987654321</v>
      </c>
      <c r="H65" s="25"/>
      <c r="I65" s="25"/>
      <c r="J65" s="25">
        <v>0.000771604938271605</v>
      </c>
      <c r="K65" s="25"/>
      <c r="L65" s="25"/>
      <c r="M65" s="25">
        <v>0</v>
      </c>
      <c r="N65" s="25"/>
      <c r="O65" s="25"/>
      <c r="P65" s="25">
        <v>0</v>
      </c>
      <c r="Q65" s="25"/>
      <c r="R65" s="25"/>
    </row>
    <row r="73" ht="15">
      <c r="G73" s="1"/>
    </row>
    <row r="74" ht="15">
      <c r="G74" s="21"/>
    </row>
    <row r="75" ht="15">
      <c r="G75" s="21"/>
    </row>
  </sheetData>
  <mergeCells count="75">
    <mergeCell ref="P63:R63"/>
    <mergeCell ref="P64:R64"/>
    <mergeCell ref="P65:R65"/>
    <mergeCell ref="P59:R59"/>
    <mergeCell ref="P60:R60"/>
    <mergeCell ref="P61:R61"/>
    <mergeCell ref="P62:R62"/>
    <mergeCell ref="P45:R45"/>
    <mergeCell ref="P56:R56"/>
    <mergeCell ref="P57:R57"/>
    <mergeCell ref="P58:R58"/>
    <mergeCell ref="P41:R41"/>
    <mergeCell ref="P42:R42"/>
    <mergeCell ref="P43:R43"/>
    <mergeCell ref="P44:R44"/>
    <mergeCell ref="M62:O62"/>
    <mergeCell ref="M63:O63"/>
    <mergeCell ref="M64:O64"/>
    <mergeCell ref="M65:O65"/>
    <mergeCell ref="M58:O58"/>
    <mergeCell ref="M59:O59"/>
    <mergeCell ref="M60:O60"/>
    <mergeCell ref="M61:O61"/>
    <mergeCell ref="J63:L63"/>
    <mergeCell ref="J64:L64"/>
    <mergeCell ref="J65:L65"/>
    <mergeCell ref="M41:O41"/>
    <mergeCell ref="M42:O42"/>
    <mergeCell ref="M43:O43"/>
    <mergeCell ref="M44:O44"/>
    <mergeCell ref="M45:O45"/>
    <mergeCell ref="M56:O56"/>
    <mergeCell ref="M57:O57"/>
    <mergeCell ref="J59:L59"/>
    <mergeCell ref="J60:L60"/>
    <mergeCell ref="J61:L61"/>
    <mergeCell ref="J62:L62"/>
    <mergeCell ref="G64:I64"/>
    <mergeCell ref="G65:I65"/>
    <mergeCell ref="J41:L41"/>
    <mergeCell ref="J42:L42"/>
    <mergeCell ref="J43:L43"/>
    <mergeCell ref="J44:L44"/>
    <mergeCell ref="J45:L45"/>
    <mergeCell ref="J56:L56"/>
    <mergeCell ref="J57:L57"/>
    <mergeCell ref="J58:L58"/>
    <mergeCell ref="D64:F64"/>
    <mergeCell ref="D65:F65"/>
    <mergeCell ref="G56:I56"/>
    <mergeCell ref="G57:I57"/>
    <mergeCell ref="G58:I58"/>
    <mergeCell ref="G59:I59"/>
    <mergeCell ref="G60:I60"/>
    <mergeCell ref="G61:I61"/>
    <mergeCell ref="G62:I62"/>
    <mergeCell ref="G63:I63"/>
    <mergeCell ref="D60:F60"/>
    <mergeCell ref="D61:F61"/>
    <mergeCell ref="D62:F62"/>
    <mergeCell ref="D63:F63"/>
    <mergeCell ref="D56:F56"/>
    <mergeCell ref="D57:F57"/>
    <mergeCell ref="D58:F58"/>
    <mergeCell ref="D59:F59"/>
    <mergeCell ref="D45:F45"/>
    <mergeCell ref="G41:I41"/>
    <mergeCell ref="G42:I42"/>
    <mergeCell ref="G43:I43"/>
    <mergeCell ref="G44:I44"/>
    <mergeCell ref="G45:I45"/>
    <mergeCell ref="D41:F41"/>
    <mergeCell ref="D42:F42"/>
    <mergeCell ref="D43:F43"/>
    <mergeCell ref="D44:F4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Brent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Sajkiewicz </dc:creator>
  <cp:keywords/>
  <dc:description/>
  <cp:lastModifiedBy>PSAJ</cp:lastModifiedBy>
  <cp:lastPrinted>1998-05-28T12:32:20Z</cp:lastPrinted>
  <dcterms:created xsi:type="dcterms:W3CDTF">1998-05-20T12:30:33Z</dcterms:created>
  <dcterms:modified xsi:type="dcterms:W3CDTF">2007-11-11T16:43:59Z</dcterms:modified>
  <cp:category/>
  <cp:version/>
  <cp:contentType/>
  <cp:contentStatus/>
</cp:coreProperties>
</file>